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подпись'!$B$1:$F$77</definedName>
  </definedNames>
  <calcPr fullCalcOnLoad="1"/>
</workbook>
</file>

<file path=xl/sharedStrings.xml><?xml version="1.0" encoding="utf-8"?>
<sst xmlns="http://schemas.openxmlformats.org/spreadsheetml/2006/main" count="131" uniqueCount="125">
  <si>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</si>
  <si>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</si>
  <si>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</si>
  <si>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</si>
  <si>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</si>
  <si>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</si>
  <si>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</si>
  <si>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</si>
  <si>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</si>
  <si>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</si>
  <si>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</si>
  <si>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</si>
  <si>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</si>
  <si>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</si>
  <si>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</si>
  <si>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</si>
  <si>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</si>
  <si>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</si>
  <si>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</si>
  <si>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</si>
  <si>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</si>
  <si>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(тыс. рублей)</t>
  </si>
  <si>
    <t>Результат исполнения бюджета (дефицит "--", профицит "+")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</si>
  <si>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</si>
  <si>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</si>
  <si>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</si>
  <si>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</si>
  <si>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</si>
  <si>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</si>
  <si>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</si>
  <si>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</si>
  <si>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</si>
  <si>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</si>
  <si>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</si>
  <si>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</si>
  <si>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</si>
  <si>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</si>
  <si>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</si>
  <si>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</si>
  <si>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</si>
  <si>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</si>
  <si>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</si>
  <si>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</si>
  <si>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</si>
  <si>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</si>
  <si>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</si>
  <si>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</si>
  <si>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</si>
  <si>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</si>
  <si>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</si>
  <si>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</si>
  <si>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</si>
  <si>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</si>
  <si>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</si>
  <si>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1 09 00000 00 0000 000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</si>
  <si>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</si>
  <si>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</si>
  <si>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</si>
  <si>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</si>
  <si>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</si>
  <si>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</si>
  <si>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</si>
  <si>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</si>
  <si>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</si>
  <si>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</si>
  <si>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</si>
  <si>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</si>
  <si>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</si>
  <si>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</si>
  <si>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</si>
  <si>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</si>
  <si>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</si>
  <si>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</si>
  <si>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</si>
  <si>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</si>
  <si>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</si>
  <si>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</si>
  <si>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</si>
  <si>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</si>
  <si>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</si>
  <si>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</si>
  <si>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</si>
  <si>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</si>
  <si>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</si>
  <si>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</si>
  <si>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</si>
  <si>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</si>
  <si>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</si>
  <si>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</si>
  <si>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</si>
  <si>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</si>
  <si>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</si>
  <si>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</si>
  <si>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</si>
  <si>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</si>
  <si>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</si>
  <si>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</si>
  <si>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</si>
  <si>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</si>
  <si>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</si>
  <si>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</si>
  <si>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</si>
  <si>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</si>
  <si>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</si>
  <si>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</si>
  <si>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</si>
  <si>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</si>
  <si>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</si>
  <si>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</si>
  <si>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</si>
  <si>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</si>
  <si>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</si>
  <si>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</si>
  <si>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</si>
  <si>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</si>
  <si>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0502</t>
  </si>
  <si>
    <t>Коммунальное хозяйство</t>
  </si>
  <si>
    <t>Кассовое исполнение
 за   2017 год</t>
  </si>
  <si>
    <t>0703</t>
  </si>
  <si>
    <t>Начальное профессиональное образование</t>
  </si>
  <si>
    <t>Сведения                                                                                                                                                            об исполнении бюджета Турковского муниципального  района Саратовской области 
на 1 января 2019 года</t>
  </si>
  <si>
    <t>Бюджетные назначения на 2018 год</t>
  </si>
  <si>
    <t>Кассовое исполнение
 за   2018 год</t>
  </si>
  <si>
    <t>% исполнения 2017 года к 2018 году</t>
  </si>
  <si>
    <t>Источники финансирования дефицита бюджета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</si>
</sst>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justify" wrapText="1" indent="3"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 indent="3" readingOrder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left" wrapText="1" indent="3" readingOrder="1"/>
    </xf>
    <xf numFmtId="173" fontId="0" fillId="33" borderId="10" xfId="0" applyNumberFormat="1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wrapText="1" indent="3"/>
    </xf>
    <xf numFmtId="173" fontId="2" fillId="33" borderId="10" xfId="0" applyNumberFormat="1" applyFont="1" applyFill="1" applyBorder="1" applyAlignment="1">
      <alignment vertical="justify" wrapText="1"/>
    </xf>
    <xf numFmtId="173" fontId="0" fillId="33" borderId="10" xfId="0" applyNumberFormat="1" applyFill="1" applyBorder="1" applyAlignment="1">
      <alignment horizontal="left" wrapText="1" indent="3" readingOrder="1"/>
    </xf>
    <xf numFmtId="173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 indent="3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72" fontId="2" fillId="33" borderId="10" xfId="0" applyNumberFormat="1" applyFont="1" applyFill="1" applyBorder="1" applyAlignment="1">
      <alignment vertical="top" wrapText="1"/>
    </xf>
    <xf numFmtId="172" fontId="0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110" zoomScaleNormal="110" zoomScalePageLayoutView="0" workbookViewId="0" topLeftCell="A50">
      <selection activeCell="C77" sqref="C77"/>
    </sheetView>
  </sheetViews>
  <sheetFormatPr defaultColWidth="9.140625" defaultRowHeight="12"/>
  <cols>
    <col min="1" max="1" width="22.28125" style="0" customWidth="1"/>
    <col min="2" max="2" width="48.7109375" style="6" customWidth="1"/>
    <col min="3" max="3" width="17.7109375" style="6" customWidth="1"/>
    <col min="4" max="4" width="16.7109375" style="6" customWidth="1"/>
    <col min="5" max="5" width="16.00390625" style="6" customWidth="1"/>
    <col min="6" max="7" width="14.8515625" style="7" customWidth="1"/>
    <col min="8" max="8" width="8.421875" style="0" customWidth="1"/>
    <col min="9" max="9" width="7.421875" style="0" customWidth="1"/>
    <col min="10" max="10" width="11.7109375" style="0" bestFit="1" customWidth="1"/>
  </cols>
  <sheetData>
    <row r="1" spans="1:7" s="1" customFormat="1" ht="15.75">
      <c r="A1" s="61"/>
      <c r="B1" s="58" t="s">
        <v>120</v>
      </c>
      <c r="C1" s="58"/>
      <c r="D1" s="58"/>
      <c r="E1" s="58"/>
      <c r="F1" s="58"/>
      <c r="G1" s="18"/>
    </row>
    <row r="2" spans="1:7" s="1" customFormat="1" ht="15.75">
      <c r="A2" s="61"/>
      <c r="B2" s="58"/>
      <c r="C2" s="58"/>
      <c r="D2" s="58"/>
      <c r="E2" s="58"/>
      <c r="F2" s="58"/>
      <c r="G2" s="18"/>
    </row>
    <row r="3" spans="1:7" ht="46.5" customHeight="1">
      <c r="A3" s="61"/>
      <c r="B3" s="58"/>
      <c r="C3" s="58"/>
      <c r="D3" s="58"/>
      <c r="E3" s="58"/>
      <c r="F3" s="58"/>
      <c r="G3" s="18"/>
    </row>
    <row r="4" spans="1:7" s="1" customFormat="1" ht="11.25">
      <c r="A4" s="62"/>
      <c r="B4" s="6"/>
      <c r="C4" s="6"/>
      <c r="D4" s="6"/>
      <c r="E4" s="6"/>
      <c r="F4" s="9" t="s">
        <v>21</v>
      </c>
      <c r="G4" s="9"/>
    </row>
    <row r="5" spans="1:7" s="2" customFormat="1" ht="63" customHeight="1">
      <c r="A5" s="19" t="s">
        <v>47</v>
      </c>
      <c r="B5" s="20" t="s">
        <v>6</v>
      </c>
      <c r="C5" s="57" t="s">
        <v>117</v>
      </c>
      <c r="D5" s="57" t="s">
        <v>121</v>
      </c>
      <c r="E5" s="57" t="s">
        <v>122</v>
      </c>
      <c r="F5" s="20" t="s">
        <v>3</v>
      </c>
      <c r="G5" s="57" t="s">
        <v>123</v>
      </c>
    </row>
    <row r="6" spans="1:7" s="2" customFormat="1" ht="12" customHeight="1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s="2" customFormat="1" ht="12" customHeight="1">
      <c r="A7" s="19"/>
      <c r="B7" s="59" t="s">
        <v>4</v>
      </c>
      <c r="C7" s="59"/>
      <c r="D7" s="60"/>
      <c r="E7" s="60"/>
      <c r="F7" s="60"/>
      <c r="G7" s="21"/>
    </row>
    <row r="8" spans="1:9" ht="11.25">
      <c r="A8" s="22"/>
      <c r="B8" s="23" t="s">
        <v>26</v>
      </c>
      <c r="C8" s="39">
        <f>C9+C10+C11+C12+C16+C17+C19+C20+C21+C25+C26</f>
        <v>40429.5</v>
      </c>
      <c r="D8" s="14">
        <f>SUM(D9:D26)</f>
        <v>38958.399999999994</v>
      </c>
      <c r="E8" s="14">
        <f>SUM(E9:E26)</f>
        <v>41981.5</v>
      </c>
      <c r="F8" s="24">
        <f>E8/D8*100</f>
        <v>107.75981559817653</v>
      </c>
      <c r="G8" s="24">
        <f>E8/C8*100</f>
        <v>103.83878108806688</v>
      </c>
      <c r="H8" s="8"/>
      <c r="I8" s="8"/>
    </row>
    <row r="9" spans="1:10" ht="11.25">
      <c r="A9" s="22" t="s">
        <v>31</v>
      </c>
      <c r="B9" s="25" t="s">
        <v>8</v>
      </c>
      <c r="C9" s="25">
        <v>16596.1</v>
      </c>
      <c r="D9" s="11">
        <v>16838.9</v>
      </c>
      <c r="E9" s="10">
        <v>18520.9</v>
      </c>
      <c r="F9" s="24">
        <f aca="true" t="shared" si="0" ref="F9:F25">E9/D9*100</f>
        <v>109.9887759889304</v>
      </c>
      <c r="G9" s="24">
        <f aca="true" t="shared" si="1" ref="G9:G26">E9/C9*100</f>
        <v>111.5979055320226</v>
      </c>
      <c r="I9" s="4"/>
      <c r="J9" s="4"/>
    </row>
    <row r="10" spans="1:7" ht="25.5" customHeight="1">
      <c r="A10" s="22" t="s">
        <v>32</v>
      </c>
      <c r="B10" s="26" t="s">
        <v>9</v>
      </c>
      <c r="C10" s="36">
        <v>9136.6</v>
      </c>
      <c r="D10" s="11">
        <v>7109</v>
      </c>
      <c r="E10" s="10">
        <v>10253.4</v>
      </c>
      <c r="F10" s="24">
        <f t="shared" si="0"/>
        <v>144.23125615417075</v>
      </c>
      <c r="G10" s="24">
        <v>0</v>
      </c>
    </row>
    <row r="11" spans="1:7" ht="11.25">
      <c r="A11" s="22" t="s">
        <v>33</v>
      </c>
      <c r="B11" s="27" t="s">
        <v>10</v>
      </c>
      <c r="C11" s="27">
        <v>5845.1</v>
      </c>
      <c r="D11" s="11">
        <v>5983.4</v>
      </c>
      <c r="E11" s="10">
        <v>4157.2</v>
      </c>
      <c r="F11" s="24">
        <f t="shared" si="0"/>
        <v>69.47889160009359</v>
      </c>
      <c r="G11" s="24">
        <f t="shared" si="1"/>
        <v>71.12282082428017</v>
      </c>
    </row>
    <row r="12" spans="1:7" ht="10.5" customHeight="1">
      <c r="A12" s="22" t="s">
        <v>48</v>
      </c>
      <c r="B12" s="51" t="s">
        <v>12</v>
      </c>
      <c r="C12" s="27">
        <v>549</v>
      </c>
      <c r="D12" s="11">
        <v>693.8</v>
      </c>
      <c r="E12" s="10">
        <v>694.5</v>
      </c>
      <c r="F12" s="24">
        <f t="shared" si="0"/>
        <v>100.10089362928798</v>
      </c>
      <c r="G12" s="24">
        <f t="shared" si="1"/>
        <v>126.50273224043715</v>
      </c>
    </row>
    <row r="13" spans="1:7" ht="1.5" customHeight="1" hidden="1">
      <c r="A13" s="22"/>
      <c r="B13" s="26" t="s">
        <v>11</v>
      </c>
      <c r="C13" s="26"/>
      <c r="D13" s="11"/>
      <c r="E13" s="10"/>
      <c r="F13" s="24" t="e">
        <f t="shared" si="0"/>
        <v>#DIV/0!</v>
      </c>
      <c r="G13" s="24" t="e">
        <f t="shared" si="1"/>
        <v>#DIV/0!</v>
      </c>
    </row>
    <row r="14" spans="1:7" s="3" customFormat="1" ht="11.25" hidden="1">
      <c r="A14" s="28"/>
      <c r="B14" s="27" t="s">
        <v>12</v>
      </c>
      <c r="C14" s="27"/>
      <c r="D14" s="11"/>
      <c r="E14" s="10"/>
      <c r="F14" s="24" t="e">
        <f t="shared" si="0"/>
        <v>#DIV/0!</v>
      </c>
      <c r="G14" s="24" t="e">
        <f t="shared" si="1"/>
        <v>#DIV/0!</v>
      </c>
    </row>
    <row r="15" spans="1:7" ht="2.25" customHeight="1" hidden="1">
      <c r="A15" s="22"/>
      <c r="B15" s="27" t="s">
        <v>13</v>
      </c>
      <c r="C15" s="27"/>
      <c r="D15" s="11"/>
      <c r="E15" s="10"/>
      <c r="F15" s="24" t="e">
        <f t="shared" si="0"/>
        <v>#DIV/0!</v>
      </c>
      <c r="G15" s="24" t="e">
        <f t="shared" si="1"/>
        <v>#DIV/0!</v>
      </c>
    </row>
    <row r="16" spans="1:7" ht="36" customHeight="1">
      <c r="A16" s="22" t="s">
        <v>54</v>
      </c>
      <c r="B16" s="51" t="s">
        <v>13</v>
      </c>
      <c r="C16" s="27">
        <v>0</v>
      </c>
      <c r="D16" s="11">
        <v>0</v>
      </c>
      <c r="E16" s="10">
        <v>0</v>
      </c>
      <c r="F16" s="24">
        <v>0</v>
      </c>
      <c r="G16" s="24">
        <v>0</v>
      </c>
    </row>
    <row r="17" spans="1:7" ht="35.25" customHeight="1">
      <c r="A17" s="22" t="s">
        <v>34</v>
      </c>
      <c r="B17" s="27" t="s">
        <v>14</v>
      </c>
      <c r="C17" s="37">
        <v>4776.9</v>
      </c>
      <c r="D17" s="11">
        <v>4287.4</v>
      </c>
      <c r="E17" s="10">
        <v>4292.8</v>
      </c>
      <c r="F17" s="24">
        <f t="shared" si="0"/>
        <v>100.12595045948596</v>
      </c>
      <c r="G17" s="24">
        <f t="shared" si="1"/>
        <v>89.86581255626035</v>
      </c>
    </row>
    <row r="18" spans="1:7" ht="22.5" hidden="1">
      <c r="A18" s="22"/>
      <c r="B18" s="27" t="s">
        <v>15</v>
      </c>
      <c r="C18" s="27"/>
      <c r="D18" s="11"/>
      <c r="E18" s="10"/>
      <c r="F18" s="24" t="e">
        <f t="shared" si="0"/>
        <v>#DIV/0!</v>
      </c>
      <c r="G18" s="24" t="e">
        <f t="shared" si="1"/>
        <v>#DIV/0!</v>
      </c>
    </row>
    <row r="19" spans="1:7" s="3" customFormat="1" ht="28.5" customHeight="1">
      <c r="A19" s="52" t="s">
        <v>49</v>
      </c>
      <c r="B19" s="51" t="s">
        <v>15</v>
      </c>
      <c r="C19" s="27">
        <v>87.8</v>
      </c>
      <c r="D19" s="11">
        <v>159.2</v>
      </c>
      <c r="E19" s="10">
        <v>159.4</v>
      </c>
      <c r="F19" s="24">
        <f t="shared" si="0"/>
        <v>100.12562814070354</v>
      </c>
      <c r="G19" s="24">
        <f t="shared" si="1"/>
        <v>181.5489749430524</v>
      </c>
    </row>
    <row r="20" spans="1:7" s="3" customFormat="1" ht="23.25" customHeight="1">
      <c r="A20" s="52" t="s">
        <v>50</v>
      </c>
      <c r="B20" s="51" t="s">
        <v>51</v>
      </c>
      <c r="C20" s="27">
        <v>363.7</v>
      </c>
      <c r="D20" s="11">
        <v>78.6</v>
      </c>
      <c r="E20" s="10">
        <v>78.7</v>
      </c>
      <c r="F20" s="24">
        <f t="shared" si="0"/>
        <v>100.12722646310435</v>
      </c>
      <c r="G20" s="24">
        <f t="shared" si="1"/>
        <v>21.638713225185594</v>
      </c>
    </row>
    <row r="21" spans="1:7" ht="23.25" customHeight="1">
      <c r="A21" s="22" t="s">
        <v>35</v>
      </c>
      <c r="B21" s="27" t="s">
        <v>16</v>
      </c>
      <c r="C21" s="38">
        <v>2553.5</v>
      </c>
      <c r="D21" s="11">
        <v>3417.1</v>
      </c>
      <c r="E21" s="10">
        <v>3417.2</v>
      </c>
      <c r="F21" s="24">
        <f t="shared" si="0"/>
        <v>100.00292645810775</v>
      </c>
      <c r="G21" s="24">
        <f t="shared" si="1"/>
        <v>133.82416291364794</v>
      </c>
    </row>
    <row r="22" spans="1:7" ht="11.25" hidden="1">
      <c r="A22" s="22"/>
      <c r="B22" s="27" t="s">
        <v>17</v>
      </c>
      <c r="C22" s="27"/>
      <c r="D22" s="11"/>
      <c r="E22" s="10"/>
      <c r="F22" s="24" t="e">
        <f t="shared" si="0"/>
        <v>#DIV/0!</v>
      </c>
      <c r="G22" s="24" t="e">
        <f t="shared" si="1"/>
        <v>#DIV/0!</v>
      </c>
    </row>
    <row r="23" spans="1:7" ht="11.25" hidden="1">
      <c r="A23" s="22"/>
      <c r="B23" s="27" t="s">
        <v>18</v>
      </c>
      <c r="C23" s="27"/>
      <c r="D23" s="11"/>
      <c r="E23" s="10"/>
      <c r="F23" s="24" t="e">
        <f t="shared" si="0"/>
        <v>#DIV/0!</v>
      </c>
      <c r="G23" s="24" t="e">
        <f t="shared" si="1"/>
        <v>#DIV/0!</v>
      </c>
    </row>
    <row r="24" spans="1:7" ht="11.25" hidden="1">
      <c r="A24" s="22"/>
      <c r="B24" s="27" t="s">
        <v>19</v>
      </c>
      <c r="C24" s="27"/>
      <c r="D24" s="11"/>
      <c r="E24" s="10"/>
      <c r="F24" s="24" t="e">
        <f t="shared" si="0"/>
        <v>#DIV/0!</v>
      </c>
      <c r="G24" s="24" t="e">
        <f t="shared" si="1"/>
        <v>#DIV/0!</v>
      </c>
    </row>
    <row r="25" spans="1:7" ht="11.25">
      <c r="A25" s="22" t="s">
        <v>52</v>
      </c>
      <c r="B25" s="51" t="s">
        <v>18</v>
      </c>
      <c r="C25" s="27">
        <v>520.8</v>
      </c>
      <c r="D25" s="11">
        <v>391</v>
      </c>
      <c r="E25" s="10">
        <v>407.4</v>
      </c>
      <c r="F25" s="24">
        <f t="shared" si="0"/>
        <v>104.19437340153452</v>
      </c>
      <c r="G25" s="24">
        <f t="shared" si="1"/>
        <v>78.2258064516129</v>
      </c>
    </row>
    <row r="26" spans="1:7" ht="11.25">
      <c r="A26" s="22" t="s">
        <v>53</v>
      </c>
      <c r="B26" s="51" t="s">
        <v>19</v>
      </c>
      <c r="C26" s="27">
        <v>0</v>
      </c>
      <c r="D26" s="11">
        <v>0</v>
      </c>
      <c r="E26" s="10">
        <v>0</v>
      </c>
      <c r="F26" s="24">
        <v>0</v>
      </c>
      <c r="G26" s="24" t="e">
        <f t="shared" si="1"/>
        <v>#DIV/0!</v>
      </c>
    </row>
    <row r="27" spans="1:9" ht="11.25">
      <c r="A27" s="22" t="s">
        <v>37</v>
      </c>
      <c r="B27" s="29" t="s">
        <v>27</v>
      </c>
      <c r="C27" s="41">
        <f>C28+C29</f>
        <v>180297</v>
      </c>
      <c r="D27" s="14">
        <f>D28+D29+D30+D31</f>
        <v>192872.5</v>
      </c>
      <c r="E27" s="14">
        <f>E28+E29+E30+E31</f>
        <v>192675.8</v>
      </c>
      <c r="F27" s="24">
        <f aca="true" t="shared" si="2" ref="F27:F32">E27/D27*100</f>
        <v>99.8980155283931</v>
      </c>
      <c r="G27" s="24">
        <f>E27/C27*100</f>
        <v>106.86578256987083</v>
      </c>
      <c r="H27" s="3"/>
      <c r="I27" s="8"/>
    </row>
    <row r="28" spans="1:7" ht="24" customHeight="1">
      <c r="A28" s="22"/>
      <c r="B28" s="27" t="s">
        <v>20</v>
      </c>
      <c r="C28" s="38">
        <v>180519.2</v>
      </c>
      <c r="D28" s="11">
        <v>192872.5</v>
      </c>
      <c r="E28" s="10">
        <v>192675.8</v>
      </c>
      <c r="F28" s="24">
        <f t="shared" si="2"/>
        <v>99.8980155283931</v>
      </c>
      <c r="G28" s="24">
        <f aca="true" t="shared" si="3" ref="G28:G73">E28/C28*100</f>
        <v>106.73424211939782</v>
      </c>
    </row>
    <row r="29" spans="1:7" ht="45.75" customHeight="1">
      <c r="A29" s="22"/>
      <c r="B29" s="30" t="s">
        <v>36</v>
      </c>
      <c r="C29" s="40">
        <v>-222.2</v>
      </c>
      <c r="D29" s="11">
        <v>0</v>
      </c>
      <c r="E29" s="10">
        <v>0</v>
      </c>
      <c r="F29" s="24" t="e">
        <f t="shared" si="2"/>
        <v>#DIV/0!</v>
      </c>
      <c r="G29" s="24">
        <f t="shared" si="3"/>
        <v>0</v>
      </c>
    </row>
    <row r="30" spans="1:7" ht="38.25" customHeight="1" hidden="1">
      <c r="A30" s="22"/>
      <c r="B30" s="27" t="s">
        <v>24</v>
      </c>
      <c r="C30" s="27"/>
      <c r="D30" s="11"/>
      <c r="E30" s="10"/>
      <c r="F30" s="24" t="e">
        <f t="shared" si="2"/>
        <v>#DIV/0!</v>
      </c>
      <c r="G30" s="24" t="e">
        <f t="shared" si="3"/>
        <v>#DIV/0!</v>
      </c>
    </row>
    <row r="31" spans="1:7" ht="0.75" customHeight="1" hidden="1">
      <c r="A31" s="22"/>
      <c r="B31" s="27" t="s">
        <v>25</v>
      </c>
      <c r="C31" s="27"/>
      <c r="D31" s="11"/>
      <c r="E31" s="10"/>
      <c r="F31" s="24" t="e">
        <f t="shared" si="2"/>
        <v>#DIV/0!</v>
      </c>
      <c r="G31" s="24" t="e">
        <f t="shared" si="3"/>
        <v>#DIV/0!</v>
      </c>
    </row>
    <row r="32" spans="1:10" ht="11.25">
      <c r="A32" s="22"/>
      <c r="B32" s="29" t="s">
        <v>28</v>
      </c>
      <c r="C32" s="41">
        <f>C8+C27</f>
        <v>220726.5</v>
      </c>
      <c r="D32" s="41">
        <f>D8+D27</f>
        <v>231830.9</v>
      </c>
      <c r="E32" s="41">
        <f>E8+E27</f>
        <v>234657.3</v>
      </c>
      <c r="F32" s="24">
        <f t="shared" si="2"/>
        <v>101.2191644858386</v>
      </c>
      <c r="G32" s="24">
        <f t="shared" si="3"/>
        <v>106.31134005205536</v>
      </c>
      <c r="H32" s="8"/>
      <c r="I32" s="13"/>
      <c r="J32" s="1"/>
    </row>
    <row r="33" spans="1:10" ht="11.25">
      <c r="A33" s="22"/>
      <c r="B33" s="59" t="s">
        <v>1</v>
      </c>
      <c r="C33" s="59"/>
      <c r="D33" s="59"/>
      <c r="E33" s="59"/>
      <c r="F33" s="59"/>
      <c r="G33" s="24" t="s">
        <v>102</v>
      </c>
      <c r="I33" s="1"/>
      <c r="J33" s="1"/>
    </row>
    <row r="34" spans="1:10" ht="11.25">
      <c r="A34" s="42" t="s">
        <v>38</v>
      </c>
      <c r="B34" s="29" t="s">
        <v>0</v>
      </c>
      <c r="C34" s="15">
        <f>SUM(C35:C39)</f>
        <v>25536.600000000002</v>
      </c>
      <c r="D34" s="15">
        <f>SUM(D35:D39)</f>
        <v>26786.399999999998</v>
      </c>
      <c r="E34" s="15">
        <f>SUM(E35:E39)</f>
        <v>26419.3</v>
      </c>
      <c r="F34" s="45">
        <f>E34/D34*100</f>
        <v>98.62952841740585</v>
      </c>
      <c r="G34" s="24">
        <f t="shared" si="3"/>
        <v>103.45660737921256</v>
      </c>
      <c r="I34" s="1"/>
      <c r="J34" s="1"/>
    </row>
    <row r="35" spans="1:10" ht="33.75">
      <c r="A35" s="43" t="s">
        <v>113</v>
      </c>
      <c r="B35" s="44" t="s">
        <v>114</v>
      </c>
      <c r="C35" s="16">
        <v>1076.2</v>
      </c>
      <c r="D35" s="16">
        <v>1190.5</v>
      </c>
      <c r="E35" s="16">
        <v>1190.6</v>
      </c>
      <c r="F35" s="45">
        <f>E35/D35*100</f>
        <v>100.00839983200336</v>
      </c>
      <c r="G35" s="55">
        <f t="shared" si="3"/>
        <v>110.62999442482808</v>
      </c>
      <c r="I35" s="1"/>
      <c r="J35" s="1"/>
    </row>
    <row r="36" spans="1:10" ht="45">
      <c r="A36" s="43" t="s">
        <v>103</v>
      </c>
      <c r="B36" s="35" t="s">
        <v>104</v>
      </c>
      <c r="C36" s="16">
        <v>10122.8</v>
      </c>
      <c r="D36" s="16">
        <v>10825.1</v>
      </c>
      <c r="E36" s="16">
        <v>10734.5</v>
      </c>
      <c r="F36" s="45">
        <f>E36/D36*100</f>
        <v>99.16305623042743</v>
      </c>
      <c r="G36" s="55">
        <f t="shared" si="3"/>
        <v>106.04279448373968</v>
      </c>
      <c r="I36" s="1"/>
      <c r="J36" s="1"/>
    </row>
    <row r="37" spans="1:10" ht="11.25">
      <c r="A37" s="53" t="s">
        <v>105</v>
      </c>
      <c r="B37" s="35" t="s">
        <v>106</v>
      </c>
      <c r="C37" s="16">
        <v>4.2</v>
      </c>
      <c r="D37" s="16">
        <v>18.4</v>
      </c>
      <c r="E37" s="16">
        <v>17.4</v>
      </c>
      <c r="F37" s="45">
        <f>E37/D37*100</f>
        <v>94.56521739130434</v>
      </c>
      <c r="G37" s="55">
        <f t="shared" si="3"/>
        <v>414.2857142857142</v>
      </c>
      <c r="I37" s="1"/>
      <c r="J37" s="1"/>
    </row>
    <row r="38" spans="1:10" ht="33.75">
      <c r="A38" s="53" t="s">
        <v>107</v>
      </c>
      <c r="B38" s="35" t="s">
        <v>108</v>
      </c>
      <c r="C38" s="16">
        <v>4154.2</v>
      </c>
      <c r="D38" s="16">
        <v>4488.6</v>
      </c>
      <c r="E38" s="16">
        <v>4314.9</v>
      </c>
      <c r="F38" s="45">
        <f>E38/D38*100</f>
        <v>96.1301964977944</v>
      </c>
      <c r="G38" s="55">
        <f t="shared" si="3"/>
        <v>103.86837417553319</v>
      </c>
      <c r="I38" s="1"/>
      <c r="J38" s="1"/>
    </row>
    <row r="39" spans="1:10" ht="11.25">
      <c r="A39" s="43" t="s">
        <v>42</v>
      </c>
      <c r="B39" s="44" t="s">
        <v>43</v>
      </c>
      <c r="C39" s="44">
        <v>10179.2</v>
      </c>
      <c r="D39" s="16">
        <v>10263.8</v>
      </c>
      <c r="E39" s="16">
        <v>10161.9</v>
      </c>
      <c r="F39" s="45">
        <f aca="true" t="shared" si="4" ref="F39:F73">E39/D39*100</f>
        <v>99.0071903193749</v>
      </c>
      <c r="G39" s="55">
        <f t="shared" si="3"/>
        <v>99.83004558314994</v>
      </c>
      <c r="I39" s="1"/>
      <c r="J39" s="1"/>
    </row>
    <row r="40" spans="1:10" ht="22.5">
      <c r="A40" s="42" t="s">
        <v>57</v>
      </c>
      <c r="B40" s="29" t="s">
        <v>56</v>
      </c>
      <c r="C40" s="29">
        <f>SUM(C41:C41)</f>
        <v>1084</v>
      </c>
      <c r="D40" s="29">
        <f>SUM(D41:D41)</f>
        <v>1338</v>
      </c>
      <c r="E40" s="29">
        <f>SUM(E41:E41)</f>
        <v>1317.9</v>
      </c>
      <c r="F40" s="31">
        <f t="shared" si="4"/>
        <v>98.49775784753363</v>
      </c>
      <c r="G40" s="24">
        <f t="shared" si="3"/>
        <v>121.57749077490776</v>
      </c>
      <c r="I40" s="1"/>
      <c r="J40" s="1"/>
    </row>
    <row r="41" spans="1:10" ht="33.75">
      <c r="A41" s="43" t="s">
        <v>58</v>
      </c>
      <c r="B41" s="35" t="s">
        <v>59</v>
      </c>
      <c r="C41" s="44">
        <v>1084</v>
      </c>
      <c r="D41" s="16">
        <v>1338</v>
      </c>
      <c r="E41" s="16">
        <v>1317.9</v>
      </c>
      <c r="F41" s="45">
        <f t="shared" si="4"/>
        <v>98.49775784753363</v>
      </c>
      <c r="G41" s="55">
        <f t="shared" si="3"/>
        <v>121.57749077490776</v>
      </c>
      <c r="I41" s="1"/>
      <c r="J41" s="1"/>
    </row>
    <row r="42" spans="1:10" ht="11.25">
      <c r="A42" s="42" t="s">
        <v>39</v>
      </c>
      <c r="B42" s="29" t="s">
        <v>5</v>
      </c>
      <c r="C42" s="15">
        <f>SUM(C43:C45)</f>
        <v>13161.4</v>
      </c>
      <c r="D42" s="15">
        <f>SUM(D43:D45)</f>
        <v>16313.800000000001</v>
      </c>
      <c r="E42" s="15">
        <f>SUM(E43:E45)</f>
        <v>13581</v>
      </c>
      <c r="F42" s="31">
        <f t="shared" si="4"/>
        <v>83.24853804754257</v>
      </c>
      <c r="G42" s="24">
        <v>0</v>
      </c>
      <c r="I42" s="1"/>
      <c r="J42" s="1"/>
    </row>
    <row r="43" spans="1:10" ht="11.25">
      <c r="A43" s="43" t="s">
        <v>109</v>
      </c>
      <c r="B43" s="35" t="s">
        <v>110</v>
      </c>
      <c r="C43" s="16">
        <v>0</v>
      </c>
      <c r="D43" s="16">
        <v>0</v>
      </c>
      <c r="E43" s="16">
        <v>0</v>
      </c>
      <c r="F43" s="45" t="e">
        <f t="shared" si="4"/>
        <v>#DIV/0!</v>
      </c>
      <c r="G43" s="55">
        <v>0</v>
      </c>
      <c r="I43" s="1"/>
      <c r="J43" s="1"/>
    </row>
    <row r="44" spans="1:10" s="46" customFormat="1" ht="11.25">
      <c r="A44" s="43" t="s">
        <v>44</v>
      </c>
      <c r="B44" s="44" t="s">
        <v>45</v>
      </c>
      <c r="C44" s="16">
        <v>12519.9</v>
      </c>
      <c r="D44" s="16">
        <v>14804.7</v>
      </c>
      <c r="E44" s="16">
        <v>12082.4</v>
      </c>
      <c r="F44" s="45">
        <f t="shared" si="4"/>
        <v>81.61192053874782</v>
      </c>
      <c r="G44" s="55">
        <v>0</v>
      </c>
      <c r="I44" s="47"/>
      <c r="J44" s="47"/>
    </row>
    <row r="45" spans="1:10" s="46" customFormat="1" ht="11.25">
      <c r="A45" s="53" t="s">
        <v>111</v>
      </c>
      <c r="B45" s="35" t="s">
        <v>112</v>
      </c>
      <c r="C45" s="16">
        <v>641.5</v>
      </c>
      <c r="D45" s="16">
        <v>1509.1</v>
      </c>
      <c r="E45" s="16">
        <v>1498.6</v>
      </c>
      <c r="F45" s="45">
        <f t="shared" si="4"/>
        <v>99.30422105890928</v>
      </c>
      <c r="G45" s="55">
        <v>0</v>
      </c>
      <c r="I45" s="47"/>
      <c r="J45" s="47"/>
    </row>
    <row r="46" spans="1:10" ht="11.25">
      <c r="A46" s="42" t="s">
        <v>40</v>
      </c>
      <c r="B46" s="29" t="s">
        <v>7</v>
      </c>
      <c r="C46" s="15">
        <f>SUM(C47:C48)</f>
        <v>52.3</v>
      </c>
      <c r="D46" s="15">
        <f>SUM(D47:D48)</f>
        <v>31.9</v>
      </c>
      <c r="E46" s="15">
        <v>27.2</v>
      </c>
      <c r="F46" s="31">
        <f t="shared" si="4"/>
        <v>85.26645768025078</v>
      </c>
      <c r="G46" s="24">
        <v>0</v>
      </c>
      <c r="I46" s="1"/>
      <c r="J46" s="1"/>
    </row>
    <row r="47" spans="1:10" s="46" customFormat="1" ht="11.25">
      <c r="A47" s="53" t="s">
        <v>60</v>
      </c>
      <c r="B47" s="35" t="s">
        <v>61</v>
      </c>
      <c r="C47" s="44">
        <v>52.3</v>
      </c>
      <c r="D47" s="16">
        <v>31.9</v>
      </c>
      <c r="E47" s="16">
        <v>27.2</v>
      </c>
      <c r="F47" s="45">
        <f t="shared" si="4"/>
        <v>85.26645768025078</v>
      </c>
      <c r="G47" s="24">
        <v>0</v>
      </c>
      <c r="I47" s="47"/>
      <c r="J47" s="47"/>
    </row>
    <row r="48" spans="1:10" s="46" customFormat="1" ht="11.25">
      <c r="A48" s="53" t="s">
        <v>115</v>
      </c>
      <c r="B48" s="35" t="s">
        <v>116</v>
      </c>
      <c r="C48" s="44">
        <v>0</v>
      </c>
      <c r="D48" s="16">
        <v>0</v>
      </c>
      <c r="E48" s="16">
        <v>0</v>
      </c>
      <c r="F48" s="45" t="e">
        <f t="shared" si="4"/>
        <v>#DIV/0!</v>
      </c>
      <c r="G48" s="24"/>
      <c r="I48" s="47"/>
      <c r="J48" s="47"/>
    </row>
    <row r="49" spans="1:10" s="46" customFormat="1" ht="11.25">
      <c r="A49" s="42" t="s">
        <v>62</v>
      </c>
      <c r="B49" s="29" t="s">
        <v>55</v>
      </c>
      <c r="C49" s="48">
        <f>SUM(C50:C54)</f>
        <v>145145</v>
      </c>
      <c r="D49" s="48">
        <f>SUM(D50:D54)</f>
        <v>153875.4</v>
      </c>
      <c r="E49" s="48">
        <f>SUM(E50:E54)</f>
        <v>151256</v>
      </c>
      <c r="F49" s="31">
        <f t="shared" si="4"/>
        <v>98.29771360464376</v>
      </c>
      <c r="G49" s="24">
        <f t="shared" si="3"/>
        <v>104.21027248613454</v>
      </c>
      <c r="I49" s="47"/>
      <c r="J49" s="47"/>
    </row>
    <row r="50" spans="1:10" s="46" customFormat="1" ht="11.25">
      <c r="A50" s="53" t="s">
        <v>63</v>
      </c>
      <c r="B50" s="35" t="s">
        <v>64</v>
      </c>
      <c r="C50" s="49">
        <v>24726.1</v>
      </c>
      <c r="D50" s="16">
        <v>26129.4</v>
      </c>
      <c r="E50" s="16">
        <v>26046.6</v>
      </c>
      <c r="F50" s="45">
        <f t="shared" si="4"/>
        <v>99.68311557096602</v>
      </c>
      <c r="G50" s="55">
        <f t="shared" si="3"/>
        <v>105.3405106345117</v>
      </c>
      <c r="I50" s="47"/>
      <c r="J50" s="47"/>
    </row>
    <row r="51" spans="1:10" s="46" customFormat="1" ht="11.25">
      <c r="A51" s="53" t="s">
        <v>65</v>
      </c>
      <c r="B51" s="35" t="s">
        <v>66</v>
      </c>
      <c r="C51" s="49">
        <v>102236.2</v>
      </c>
      <c r="D51" s="16">
        <v>107317.6</v>
      </c>
      <c r="E51" s="16">
        <v>105030.1</v>
      </c>
      <c r="F51" s="45">
        <f t="shared" si="4"/>
        <v>97.86847637293417</v>
      </c>
      <c r="G51" s="55">
        <f t="shared" si="3"/>
        <v>102.73278936423694</v>
      </c>
      <c r="I51" s="47"/>
      <c r="J51" s="47"/>
    </row>
    <row r="52" spans="1:10" s="46" customFormat="1" ht="11.25">
      <c r="A52" s="53" t="s">
        <v>118</v>
      </c>
      <c r="B52" s="35" t="s">
        <v>119</v>
      </c>
      <c r="C52" s="49">
        <v>10351.2</v>
      </c>
      <c r="D52" s="16">
        <v>12736.1</v>
      </c>
      <c r="E52" s="16">
        <v>12591</v>
      </c>
      <c r="F52" s="45">
        <f t="shared" si="4"/>
        <v>98.86071874435659</v>
      </c>
      <c r="G52" s="55"/>
      <c r="I52" s="47"/>
      <c r="J52" s="47"/>
    </row>
    <row r="53" spans="1:10" s="46" customFormat="1" ht="11.25">
      <c r="A53" s="53" t="s">
        <v>67</v>
      </c>
      <c r="B53" s="35" t="s">
        <v>68</v>
      </c>
      <c r="C53" s="49">
        <v>178.7</v>
      </c>
      <c r="D53" s="16">
        <v>186</v>
      </c>
      <c r="E53" s="16">
        <v>186</v>
      </c>
      <c r="F53" s="45">
        <f t="shared" si="4"/>
        <v>100</v>
      </c>
      <c r="G53" s="55">
        <f t="shared" si="3"/>
        <v>104.08505875769447</v>
      </c>
      <c r="I53" s="47"/>
      <c r="J53" s="47"/>
    </row>
    <row r="54" spans="1:10" s="46" customFormat="1" ht="11.25">
      <c r="A54" s="53" t="s">
        <v>69</v>
      </c>
      <c r="B54" s="35" t="s">
        <v>70</v>
      </c>
      <c r="C54" s="49">
        <v>7652.8</v>
      </c>
      <c r="D54" s="16">
        <v>7506.3</v>
      </c>
      <c r="E54" s="16">
        <v>7402.3</v>
      </c>
      <c r="F54" s="45">
        <f t="shared" si="4"/>
        <v>98.61449715572252</v>
      </c>
      <c r="G54" s="55">
        <f t="shared" si="3"/>
        <v>96.72668827095964</v>
      </c>
      <c r="I54" s="47"/>
      <c r="J54" s="47"/>
    </row>
    <row r="55" spans="1:10" s="46" customFormat="1" ht="11.25">
      <c r="A55" s="42" t="s">
        <v>71</v>
      </c>
      <c r="B55" s="29" t="s">
        <v>72</v>
      </c>
      <c r="C55" s="48">
        <f>SUM(C56:C57)</f>
        <v>26234.3</v>
      </c>
      <c r="D55" s="48">
        <f>SUM(D56:D57)</f>
        <v>27338.2</v>
      </c>
      <c r="E55" s="48">
        <f>SUM(E56:E57)</f>
        <v>26578.300000000003</v>
      </c>
      <c r="F55" s="31">
        <f t="shared" si="4"/>
        <v>97.22037295798553</v>
      </c>
      <c r="G55" s="24">
        <f t="shared" si="3"/>
        <v>101.31126044910673</v>
      </c>
      <c r="I55" s="47"/>
      <c r="J55" s="47"/>
    </row>
    <row r="56" spans="1:10" s="46" customFormat="1" ht="11.25">
      <c r="A56" s="53" t="s">
        <v>73</v>
      </c>
      <c r="B56" s="35" t="s">
        <v>74</v>
      </c>
      <c r="C56" s="49">
        <v>23764.5</v>
      </c>
      <c r="D56" s="16">
        <v>22434.4</v>
      </c>
      <c r="E56" s="16">
        <v>21683.9</v>
      </c>
      <c r="F56" s="45">
        <f t="shared" si="4"/>
        <v>96.65469101023429</v>
      </c>
      <c r="G56" s="55">
        <f t="shared" si="3"/>
        <v>91.24492415157063</v>
      </c>
      <c r="I56" s="47"/>
      <c r="J56" s="47"/>
    </row>
    <row r="57" spans="1:10" s="46" customFormat="1" ht="22.5">
      <c r="A57" s="53" t="s">
        <v>75</v>
      </c>
      <c r="B57" s="35" t="s">
        <v>76</v>
      </c>
      <c r="C57" s="49">
        <v>2469.8</v>
      </c>
      <c r="D57" s="16">
        <v>4903.8</v>
      </c>
      <c r="E57" s="16">
        <v>4894.4</v>
      </c>
      <c r="F57" s="45">
        <f t="shared" si="4"/>
        <v>99.80831192136709</v>
      </c>
      <c r="G57" s="55">
        <f t="shared" si="3"/>
        <v>198.16989229897155</v>
      </c>
      <c r="I57" s="47"/>
      <c r="J57" s="47"/>
    </row>
    <row r="58" spans="1:10" s="46" customFormat="1" ht="11.25">
      <c r="A58" s="42" t="s">
        <v>77</v>
      </c>
      <c r="B58" s="29" t="s">
        <v>78</v>
      </c>
      <c r="C58" s="48">
        <f>SUM(C59:C61)</f>
        <v>3328.7</v>
      </c>
      <c r="D58" s="48">
        <f>SUM(D59:D61)</f>
        <v>3262.8</v>
      </c>
      <c r="E58" s="48">
        <f>SUM(E59:E61)</f>
        <v>3150.9</v>
      </c>
      <c r="F58" s="31">
        <f t="shared" si="4"/>
        <v>96.57043030525928</v>
      </c>
      <c r="G58" s="24">
        <f t="shared" si="3"/>
        <v>94.65857541983358</v>
      </c>
      <c r="I58" s="47"/>
      <c r="J58" s="47"/>
    </row>
    <row r="59" spans="1:10" s="46" customFormat="1" ht="11.25">
      <c r="A59" s="43" t="s">
        <v>79</v>
      </c>
      <c r="B59" s="35" t="s">
        <v>80</v>
      </c>
      <c r="C59" s="49">
        <v>653.3</v>
      </c>
      <c r="D59" s="16">
        <v>920.7</v>
      </c>
      <c r="E59" s="16">
        <v>920.3</v>
      </c>
      <c r="F59" s="45">
        <v>0</v>
      </c>
      <c r="G59" s="55">
        <f t="shared" si="3"/>
        <v>140.86943211388336</v>
      </c>
      <c r="I59" s="47"/>
      <c r="J59" s="47"/>
    </row>
    <row r="60" spans="1:10" s="46" customFormat="1" ht="11.25">
      <c r="A60" s="43" t="s">
        <v>81</v>
      </c>
      <c r="B60" s="35" t="s">
        <v>82</v>
      </c>
      <c r="C60" s="49">
        <v>2333.9</v>
      </c>
      <c r="D60" s="16">
        <v>2047.2</v>
      </c>
      <c r="E60" s="16">
        <v>1935.7</v>
      </c>
      <c r="F60" s="45">
        <f t="shared" si="4"/>
        <v>94.55353653771004</v>
      </c>
      <c r="G60" s="55">
        <f t="shared" si="3"/>
        <v>82.93842923861348</v>
      </c>
      <c r="I60" s="47"/>
      <c r="J60" s="47"/>
    </row>
    <row r="61" spans="1:10" s="46" customFormat="1" ht="11.25">
      <c r="A61" s="53" t="s">
        <v>83</v>
      </c>
      <c r="B61" s="35" t="s">
        <v>84</v>
      </c>
      <c r="C61" s="49">
        <v>341.5</v>
      </c>
      <c r="D61" s="16">
        <v>294.9</v>
      </c>
      <c r="E61" s="16">
        <v>294.9</v>
      </c>
      <c r="F61" s="45">
        <f t="shared" si="4"/>
        <v>100</v>
      </c>
      <c r="G61" s="55">
        <f t="shared" si="3"/>
        <v>86.35431918008784</v>
      </c>
      <c r="I61" s="47"/>
      <c r="J61" s="47"/>
    </row>
    <row r="62" spans="1:10" s="46" customFormat="1" ht="11.25">
      <c r="A62" s="42" t="s">
        <v>85</v>
      </c>
      <c r="B62" s="29" t="s">
        <v>86</v>
      </c>
      <c r="C62" s="48">
        <f>SUM(C63:C64)</f>
        <v>5123.2</v>
      </c>
      <c r="D62" s="56">
        <f>SUM(D63:D64)</f>
        <v>5762</v>
      </c>
      <c r="E62" s="56">
        <f>SUM(E63:E64)</f>
        <v>5671.2</v>
      </c>
      <c r="F62" s="31">
        <f t="shared" si="4"/>
        <v>98.42415827837556</v>
      </c>
      <c r="G62" s="24">
        <f t="shared" si="3"/>
        <v>110.69643972517176</v>
      </c>
      <c r="I62" s="47"/>
      <c r="J62" s="47"/>
    </row>
    <row r="63" spans="1:10" s="46" customFormat="1" ht="11.25">
      <c r="A63" s="53" t="s">
        <v>87</v>
      </c>
      <c r="B63" s="35" t="s">
        <v>88</v>
      </c>
      <c r="C63" s="49">
        <v>5113.2</v>
      </c>
      <c r="D63" s="16">
        <v>5762</v>
      </c>
      <c r="E63" s="16">
        <v>5671.2</v>
      </c>
      <c r="F63" s="45">
        <f t="shared" si="4"/>
        <v>98.42415827837556</v>
      </c>
      <c r="G63" s="55">
        <f t="shared" si="3"/>
        <v>110.91293123679888</v>
      </c>
      <c r="I63" s="47"/>
      <c r="J63" s="47"/>
    </row>
    <row r="64" spans="1:10" s="46" customFormat="1" ht="11.25">
      <c r="A64" s="53" t="s">
        <v>89</v>
      </c>
      <c r="B64" s="35" t="s">
        <v>90</v>
      </c>
      <c r="C64" s="49">
        <v>10</v>
      </c>
      <c r="D64" s="16">
        <v>0</v>
      </c>
      <c r="E64" s="16">
        <v>0</v>
      </c>
      <c r="F64" s="45">
        <v>0</v>
      </c>
      <c r="G64" s="55">
        <f t="shared" si="3"/>
        <v>0</v>
      </c>
      <c r="I64" s="47"/>
      <c r="J64" s="47"/>
    </row>
    <row r="65" spans="1:10" s="46" customFormat="1" ht="11.25">
      <c r="A65" s="42" t="s">
        <v>91</v>
      </c>
      <c r="B65" s="29" t="s">
        <v>92</v>
      </c>
      <c r="C65" s="48">
        <f>C66</f>
        <v>561</v>
      </c>
      <c r="D65" s="48">
        <f>D66</f>
        <v>620</v>
      </c>
      <c r="E65" s="48">
        <f>E66</f>
        <v>620</v>
      </c>
      <c r="F65" s="31">
        <f t="shared" si="4"/>
        <v>100</v>
      </c>
      <c r="G65" s="24">
        <f t="shared" si="3"/>
        <v>110.51693404634581</v>
      </c>
      <c r="I65" s="47"/>
      <c r="J65" s="47"/>
    </row>
    <row r="66" spans="1:10" s="46" customFormat="1" ht="11.25">
      <c r="A66" s="53" t="s">
        <v>93</v>
      </c>
      <c r="B66" s="35" t="s">
        <v>94</v>
      </c>
      <c r="C66" s="49">
        <v>561</v>
      </c>
      <c r="D66" s="16">
        <v>620</v>
      </c>
      <c r="E66" s="16">
        <v>620</v>
      </c>
      <c r="F66" s="45">
        <f t="shared" si="4"/>
        <v>100</v>
      </c>
      <c r="G66" s="55">
        <f t="shared" si="3"/>
        <v>110.51693404634581</v>
      </c>
      <c r="I66" s="47"/>
      <c r="J66" s="47"/>
    </row>
    <row r="67" spans="1:10" s="46" customFormat="1" ht="22.5">
      <c r="A67" s="42" t="s">
        <v>95</v>
      </c>
      <c r="B67" s="29" t="s">
        <v>96</v>
      </c>
      <c r="C67" s="15">
        <f>C68</f>
        <v>10.8</v>
      </c>
      <c r="D67" s="15">
        <f>D68</f>
        <v>3</v>
      </c>
      <c r="E67" s="15">
        <f>E68</f>
        <v>3</v>
      </c>
      <c r="F67" s="31">
        <f>E67/D67*100</f>
        <v>100</v>
      </c>
      <c r="G67" s="24">
        <v>0</v>
      </c>
      <c r="I67" s="47"/>
      <c r="J67" s="47"/>
    </row>
    <row r="68" spans="1:10" s="46" customFormat="1" ht="22.5">
      <c r="A68" s="53" t="s">
        <v>97</v>
      </c>
      <c r="B68" s="35" t="s">
        <v>98</v>
      </c>
      <c r="C68" s="49">
        <v>10.8</v>
      </c>
      <c r="D68" s="16">
        <v>3</v>
      </c>
      <c r="E68" s="16">
        <v>3</v>
      </c>
      <c r="F68" s="45">
        <f t="shared" si="4"/>
        <v>100</v>
      </c>
      <c r="G68" s="55">
        <v>0</v>
      </c>
      <c r="I68" s="47"/>
      <c r="J68" s="47"/>
    </row>
    <row r="69" spans="1:10" ht="22.5">
      <c r="A69" s="42" t="s">
        <v>41</v>
      </c>
      <c r="B69" s="29" t="s">
        <v>29</v>
      </c>
      <c r="C69" s="48">
        <f>SUM(C70:C71)</f>
        <v>1114.2</v>
      </c>
      <c r="D69" s="48">
        <f>SUM(D70:D71)</f>
        <v>1308.3</v>
      </c>
      <c r="E69" s="48">
        <f>SUM(E70:E71)</f>
        <v>1308.3</v>
      </c>
      <c r="F69" s="31">
        <f t="shared" si="4"/>
        <v>100</v>
      </c>
      <c r="G69" s="24">
        <f t="shared" si="3"/>
        <v>117.42057081313946</v>
      </c>
      <c r="I69" s="1"/>
      <c r="J69" s="1"/>
    </row>
    <row r="70" spans="1:10" ht="11.25">
      <c r="A70" s="43" t="s">
        <v>99</v>
      </c>
      <c r="B70" s="44" t="s">
        <v>100</v>
      </c>
      <c r="C70" s="49">
        <v>677</v>
      </c>
      <c r="D70" s="16">
        <v>886.8</v>
      </c>
      <c r="E70" s="16">
        <v>886.8</v>
      </c>
      <c r="F70" s="45">
        <f t="shared" si="4"/>
        <v>100</v>
      </c>
      <c r="G70" s="55">
        <f t="shared" si="3"/>
        <v>130.98966026587885</v>
      </c>
      <c r="I70" s="1"/>
      <c r="J70" s="1"/>
    </row>
    <row r="71" spans="1:10" s="46" customFormat="1" ht="22.5">
      <c r="A71" s="43" t="s">
        <v>46</v>
      </c>
      <c r="B71" s="35" t="s">
        <v>101</v>
      </c>
      <c r="C71" s="49">
        <v>437.2</v>
      </c>
      <c r="D71" s="16">
        <v>421.5</v>
      </c>
      <c r="E71" s="16">
        <v>421.5</v>
      </c>
      <c r="F71" s="45">
        <f t="shared" si="4"/>
        <v>100</v>
      </c>
      <c r="G71" s="55">
        <f t="shared" si="3"/>
        <v>96.40896614821592</v>
      </c>
      <c r="I71" s="47"/>
      <c r="J71" s="47"/>
    </row>
    <row r="72" spans="1:10" ht="11.25">
      <c r="A72" s="22"/>
      <c r="B72" s="29" t="s">
        <v>28</v>
      </c>
      <c r="C72" s="54">
        <f>C34+C40+C42+C46+C49+C55+C58+C62+C65+C67+C69</f>
        <v>221351.5</v>
      </c>
      <c r="D72" s="54">
        <f>D34+D40+D42+D46+D49+D55+D58+D62+D65+D67+D69</f>
        <v>236639.8</v>
      </c>
      <c r="E72" s="54">
        <f>E34+E40+E42+E46+E49+E55+E58+E62+E65+E67+E69</f>
        <v>229933.1</v>
      </c>
      <c r="F72" s="31">
        <f t="shared" si="4"/>
        <v>97.1658613639802</v>
      </c>
      <c r="G72" s="24">
        <f t="shared" si="3"/>
        <v>103.87691070537133</v>
      </c>
      <c r="H72" s="8"/>
      <c r="I72" s="13"/>
      <c r="J72" s="1"/>
    </row>
    <row r="73" spans="1:10" ht="22.5">
      <c r="A73" s="22"/>
      <c r="B73" s="29" t="s">
        <v>22</v>
      </c>
      <c r="C73" s="50">
        <f>C32-C72</f>
        <v>-625</v>
      </c>
      <c r="D73" s="15">
        <f>D32-D72</f>
        <v>-4808.899999999994</v>
      </c>
      <c r="E73" s="15">
        <f>E32-E72</f>
        <v>4724.1999999999825</v>
      </c>
      <c r="F73" s="31">
        <f t="shared" si="4"/>
        <v>-98.23868244297009</v>
      </c>
      <c r="G73" s="24">
        <f t="shared" si="3"/>
        <v>-755.8719999999971</v>
      </c>
      <c r="H73" s="8"/>
      <c r="I73" s="12"/>
      <c r="J73" s="4"/>
    </row>
    <row r="74" spans="1:7" ht="11.25">
      <c r="A74" s="22"/>
      <c r="B74" s="59" t="s">
        <v>30</v>
      </c>
      <c r="C74" s="59"/>
      <c r="D74" s="59"/>
      <c r="E74" s="59"/>
      <c r="F74" s="59"/>
      <c r="G74" s="20"/>
    </row>
    <row r="75" spans="1:7" s="5" customFormat="1" ht="11.25">
      <c r="A75" s="34"/>
      <c r="B75" s="35" t="s">
        <v>124</v>
      </c>
      <c r="C75" s="32">
        <v>625</v>
      </c>
      <c r="D75" s="17">
        <v>4808.9</v>
      </c>
      <c r="E75" s="17">
        <v>-4724.2</v>
      </c>
      <c r="F75" s="33"/>
      <c r="G75" s="33"/>
    </row>
    <row r="76" spans="1:7" ht="25.5" customHeight="1">
      <c r="A76" s="22"/>
      <c r="B76" s="35" t="s">
        <v>23</v>
      </c>
      <c r="C76" s="35">
        <v>-75</v>
      </c>
      <c r="D76" s="17">
        <v>2000</v>
      </c>
      <c r="E76" s="17">
        <v>2000</v>
      </c>
      <c r="F76" s="33"/>
      <c r="G76" s="33"/>
    </row>
    <row r="77" spans="1:7" s="5" customFormat="1" ht="22.5">
      <c r="A77" s="34"/>
      <c r="B77" s="32" t="s">
        <v>2</v>
      </c>
      <c r="C77" s="17">
        <v>700</v>
      </c>
      <c r="D77" s="16">
        <v>2808.9</v>
      </c>
      <c r="E77" s="17">
        <v>-6724.2</v>
      </c>
      <c r="F77" s="33"/>
      <c r="G77" s="33"/>
    </row>
  </sheetData>
  <sheetProtection/>
  <mergeCells count="5">
    <mergeCell ref="B1:F3"/>
    <mergeCell ref="B7:F7"/>
    <mergeCell ref="B33:F33"/>
    <mergeCell ref="B74:F74"/>
    <mergeCell ref="A1:A4"/>
  </mergeCells>
  <printOptions horizontalCentered="1"/>
  <pageMargins left="0.5905511811023623" right="0.3937007874015748" top="0.5511811023622047" bottom="0.5905511811023623" header="0.5905511811023623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2016-09-13T08:23:17Z</cp:lastPrinted>
  <dcterms:created xsi:type="dcterms:W3CDTF">2009-04-17T07:03:32Z</dcterms:created>
  <dcterms:modified xsi:type="dcterms:W3CDTF">2019-04-29T11:20:41Z</dcterms:modified>
  <cp:category/>
  <cp:version/>
  <cp:contentType/>
  <cp:contentStatus/>
</cp:coreProperties>
</file>