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подпись'!$B$1:$F$77</definedName>
  </definedNames>
  <calcPr fullCalcOnLoad="1"/>
</workbook>
</file>

<file path=xl/sharedStrings.xml><?xml version="1.0" encoding="utf-8"?>
<sst xmlns="http://schemas.openxmlformats.org/spreadsheetml/2006/main" count="129" uniqueCount="123">
  <si>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</si>
  <si>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</si>
  <si>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</si>
  <si>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</si>
  <si>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</si>
  <si>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</si>
  <si>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</si>
  <si>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</si>
  <si>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</si>
  <si>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</si>
  <si>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</si>
  <si>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</si>
  <si>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</si>
  <si>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</si>
  <si>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</si>
  <si>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</si>
  <si>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</si>
  <si>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</si>
  <si>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</si>
  <si>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</si>
  <si>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</si>
  <si>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</si>
  <si>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</si>
  <si>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</si>
  <si>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</si>
  <si>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</si>
  <si>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</si>
  <si>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</si>
  <si>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</si>
  <si>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</si>
  <si>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</si>
  <si>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</si>
  <si>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</si>
  <si>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</si>
  <si>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</si>
  <si>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</si>
  <si>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</si>
  <si>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</si>
  <si>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</si>
  <si>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</si>
  <si>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</si>
  <si>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</si>
  <si>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</si>
  <si>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</si>
  <si>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</si>
  <si>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</si>
  <si>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</si>
  <si>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</si>
  <si>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</si>
  <si>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</si>
  <si>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</si>
  <si>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</si>
  <si>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</si>
  <si>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</si>
  <si>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</si>
  <si>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</si>
  <si>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</si>
  <si>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</si>
  <si>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</si>
  <si>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</si>
  <si>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</si>
  <si>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</si>
  <si>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</si>
  <si>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</si>
  <si>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</si>
  <si>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</si>
  <si>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</si>
  <si>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</si>
  <si>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</si>
  <si>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</si>
  <si>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</si>
  <si>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</si>
  <si>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</si>
  <si>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</si>
  <si>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</si>
  <si>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</si>
  <si>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</si>
  <si>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</si>
  <si>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</si>
  <si>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</si>
  <si>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</si>
  <si>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</si>
  <si>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</si>
  <si>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</si>
  <si>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</si>
  <si>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</si>
  <si>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</si>
  <si>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</si>
  <si>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</si>
  <si>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</si>
  <si>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</si>
  <si>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</si>
  <si>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</si>
  <si>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</si>
  <si>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</si>
  <si>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</si>
  <si>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</si>
  <si>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</si>
  <si>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</si>
  <si>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</si>
  <si>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</si>
  <si>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</si>
  <si>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</si>
  <si>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</si>
  <si>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</si>
  <si>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</si>
  <si>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</si>
  <si>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</si>
  <si>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</si>
  <si>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</si>
  <si>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</si>
  <si>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</si>
  <si>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</si>
  <si>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</si>
  <si>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Сведения                                                                                                                                                            об исполнении бюджета Турковского муниципального  района Саратовской области 
на 1 апреля 2017 года</t>
  </si>
  <si>
    <t>Кассовое исполнение
 за   январь-март 2016 год</t>
  </si>
  <si>
    <t>Бюджетные назначения на 2017 год</t>
  </si>
  <si>
    <t>Кассовое исполнение
 за  январь-март 2017 года</t>
  </si>
  <si>
    <t>0111</t>
  </si>
  <si>
    <t>Резервные фонды</t>
  </si>
  <si>
    <t>0703</t>
  </si>
  <si>
    <t>Начальное профессиональное образование</t>
  </si>
  <si>
    <t>% исполнения 2017 года к 2016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</si>
</sst>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7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64" fontId="0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64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165" fontId="0" fillId="33" borderId="10" xfId="0" applyNumberFormat="1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3"/>
    </xf>
    <xf numFmtId="165" fontId="0" fillId="33" borderId="10" xfId="0" applyNumberFormat="1" applyFill="1" applyBorder="1" applyAlignment="1">
      <alignment horizontal="left" wrapText="1" indent="3" readingOrder="1"/>
    </xf>
    <xf numFmtId="165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64" fontId="2" fillId="33" borderId="10" xfId="0" applyNumberFormat="1" applyFont="1" applyFill="1" applyBorder="1" applyAlignment="1">
      <alignment vertical="top" wrapText="1"/>
    </xf>
    <xf numFmtId="16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2" fillId="33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110" zoomScaleNormal="110" zoomScalePageLayoutView="0" workbookViewId="0" topLeftCell="A1">
      <selection activeCell="G6" sqref="G6"/>
    </sheetView>
  </sheetViews>
  <sheetFormatPr defaultColWidth="9.140625" defaultRowHeight="12"/>
  <cols>
    <col min="1" max="1" width="22.28125" style="0" customWidth="1"/>
    <col min="2" max="2" width="48.7109375" style="6" customWidth="1"/>
    <col min="3" max="3" width="17.7109375" style="6" customWidth="1"/>
    <col min="4" max="4" width="16.7109375" style="6" customWidth="1"/>
    <col min="5" max="5" width="16.00390625" style="6" customWidth="1"/>
    <col min="6" max="7" width="14.8515625" style="7" customWidth="1"/>
    <col min="8" max="8" width="8.421875" style="0" customWidth="1"/>
    <col min="9" max="9" width="7.421875" style="0" customWidth="1"/>
    <col min="10" max="10" width="11.7109375" style="0" bestFit="1" customWidth="1"/>
  </cols>
  <sheetData>
    <row r="1" spans="1:7" s="1" customFormat="1" ht="15.75">
      <c r="A1" s="59"/>
      <c r="B1" s="56" t="s">
        <v>114</v>
      </c>
      <c r="C1" s="56"/>
      <c r="D1" s="56"/>
      <c r="E1" s="56"/>
      <c r="F1" s="56"/>
      <c r="G1" s="18"/>
    </row>
    <row r="2" spans="1:7" s="1" customFormat="1" ht="15.75">
      <c r="A2" s="59"/>
      <c r="B2" s="56"/>
      <c r="C2" s="56"/>
      <c r="D2" s="56"/>
      <c r="E2" s="56"/>
      <c r="F2" s="56"/>
      <c r="G2" s="18"/>
    </row>
    <row r="3" spans="1:7" ht="46.5" customHeight="1">
      <c r="A3" s="59"/>
      <c r="B3" s="56"/>
      <c r="C3" s="56"/>
      <c r="D3" s="56"/>
      <c r="E3" s="56"/>
      <c r="F3" s="56"/>
      <c r="G3" s="18"/>
    </row>
    <row r="4" spans="1:7" s="1" customFormat="1" ht="11.25">
      <c r="A4" s="60"/>
      <c r="B4" s="6"/>
      <c r="C4" s="6"/>
      <c r="D4" s="6"/>
      <c r="E4" s="6"/>
      <c r="F4" s="9" t="s">
        <v>22</v>
      </c>
      <c r="G4" s="9"/>
    </row>
    <row r="5" spans="1:7" s="2" customFormat="1" ht="63" customHeight="1">
      <c r="A5" s="19" t="s">
        <v>49</v>
      </c>
      <c r="B5" s="20" t="s">
        <v>7</v>
      </c>
      <c r="C5" s="55" t="s">
        <v>115</v>
      </c>
      <c r="D5" s="55" t="s">
        <v>116</v>
      </c>
      <c r="E5" s="55" t="s">
        <v>117</v>
      </c>
      <c r="F5" s="20" t="s">
        <v>4</v>
      </c>
      <c r="G5" s="55" t="s">
        <v>122</v>
      </c>
    </row>
    <row r="6" spans="1:7" s="2" customFormat="1" ht="12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" customFormat="1" ht="12" customHeight="1">
      <c r="A7" s="19"/>
      <c r="B7" s="57" t="s">
        <v>5</v>
      </c>
      <c r="C7" s="57"/>
      <c r="D7" s="58"/>
      <c r="E7" s="58"/>
      <c r="F7" s="58"/>
      <c r="G7" s="21"/>
    </row>
    <row r="8" spans="1:9" ht="11.25">
      <c r="A8" s="22"/>
      <c r="B8" s="23" t="s">
        <v>28</v>
      </c>
      <c r="C8" s="14">
        <f>SUM(C9:C25)</f>
        <v>10642.9</v>
      </c>
      <c r="D8" s="14">
        <f>SUM(D9:D25)</f>
        <v>39591.30000000001</v>
      </c>
      <c r="E8" s="14">
        <f>SUM(E9:E25)</f>
        <v>9299.499999999998</v>
      </c>
      <c r="F8" s="24">
        <f>E8/D8*100</f>
        <v>23.48874626496224</v>
      </c>
      <c r="G8" s="24">
        <f>E8/C8*100</f>
        <v>87.37750049328659</v>
      </c>
      <c r="H8" s="8"/>
      <c r="I8" s="8"/>
    </row>
    <row r="9" spans="1:10" ht="11.25">
      <c r="A9" s="22" t="s">
        <v>33</v>
      </c>
      <c r="B9" s="25" t="s">
        <v>9</v>
      </c>
      <c r="C9" s="25">
        <v>2493.1</v>
      </c>
      <c r="D9" s="11">
        <v>16760.2</v>
      </c>
      <c r="E9" s="10">
        <v>3113.7</v>
      </c>
      <c r="F9" s="24">
        <f aca="true" t="shared" si="0" ref="F9:F24">E9/D9*100</f>
        <v>18.577940597367572</v>
      </c>
      <c r="G9" s="24">
        <f aca="true" t="shared" si="1" ref="G9:G25">E9/C9*100</f>
        <v>124.89270386266094</v>
      </c>
      <c r="I9" s="4"/>
      <c r="J9" s="4"/>
    </row>
    <row r="10" spans="1:7" ht="25.5" customHeight="1">
      <c r="A10" s="22" t="s">
        <v>34</v>
      </c>
      <c r="B10" s="26" t="s">
        <v>10</v>
      </c>
      <c r="C10" s="36">
        <v>1616.9</v>
      </c>
      <c r="D10" s="11">
        <v>8505.6</v>
      </c>
      <c r="E10" s="10">
        <v>2136.2</v>
      </c>
      <c r="F10" s="24">
        <f t="shared" si="0"/>
        <v>25.11521820917983</v>
      </c>
      <c r="G10" s="24">
        <v>0</v>
      </c>
    </row>
    <row r="11" spans="1:7" ht="11.25">
      <c r="A11" s="22" t="s">
        <v>35</v>
      </c>
      <c r="B11" s="27" t="s">
        <v>11</v>
      </c>
      <c r="C11" s="27">
        <v>4843.5</v>
      </c>
      <c r="D11" s="11">
        <v>7837.9</v>
      </c>
      <c r="E11" s="10">
        <v>3150.9</v>
      </c>
      <c r="F11" s="24">
        <f t="shared" si="0"/>
        <v>40.200819096951996</v>
      </c>
      <c r="G11" s="24">
        <f t="shared" si="1"/>
        <v>65.05419634561784</v>
      </c>
    </row>
    <row r="12" spans="1:7" ht="10.5" customHeight="1">
      <c r="A12" s="22" t="s">
        <v>50</v>
      </c>
      <c r="B12" s="50" t="s">
        <v>13</v>
      </c>
      <c r="C12" s="27">
        <v>104.4</v>
      </c>
      <c r="D12" s="11">
        <v>797</v>
      </c>
      <c r="E12" s="10">
        <v>59.5</v>
      </c>
      <c r="F12" s="24">
        <f t="shared" si="0"/>
        <v>7.465495608531995</v>
      </c>
      <c r="G12" s="24">
        <f t="shared" si="1"/>
        <v>56.99233716475095</v>
      </c>
    </row>
    <row r="13" spans="1:7" ht="1.5" customHeight="1" hidden="1">
      <c r="A13" s="22"/>
      <c r="B13" s="26" t="s">
        <v>12</v>
      </c>
      <c r="C13" s="26"/>
      <c r="D13" s="11"/>
      <c r="E13" s="10"/>
      <c r="F13" s="24" t="e">
        <f t="shared" si="0"/>
        <v>#DIV/0!</v>
      </c>
      <c r="G13" s="24" t="e">
        <f t="shared" si="1"/>
        <v>#DIV/0!</v>
      </c>
    </row>
    <row r="14" spans="1:7" s="3" customFormat="1" ht="11.25" hidden="1">
      <c r="A14" s="28"/>
      <c r="B14" s="27" t="s">
        <v>13</v>
      </c>
      <c r="C14" s="27"/>
      <c r="D14" s="11"/>
      <c r="E14" s="10"/>
      <c r="F14" s="24" t="e">
        <f t="shared" si="0"/>
        <v>#DIV/0!</v>
      </c>
      <c r="G14" s="24" t="e">
        <f t="shared" si="1"/>
        <v>#DIV/0!</v>
      </c>
    </row>
    <row r="15" spans="1:7" ht="2.25" customHeight="1" hidden="1">
      <c r="A15" s="22"/>
      <c r="B15" s="27" t="s">
        <v>14</v>
      </c>
      <c r="C15" s="27"/>
      <c r="D15" s="11"/>
      <c r="E15" s="10"/>
      <c r="F15" s="24" t="e">
        <f t="shared" si="0"/>
        <v>#DIV/0!</v>
      </c>
      <c r="G15" s="24" t="e">
        <f t="shared" si="1"/>
        <v>#DIV/0!</v>
      </c>
    </row>
    <row r="16" spans="1:7" ht="35.25" customHeight="1">
      <c r="A16" s="22" t="s">
        <v>36</v>
      </c>
      <c r="B16" s="27" t="s">
        <v>15</v>
      </c>
      <c r="C16" s="37">
        <v>279.5</v>
      </c>
      <c r="D16" s="11">
        <v>2875</v>
      </c>
      <c r="E16" s="10">
        <v>453.9</v>
      </c>
      <c r="F16" s="24">
        <f t="shared" si="0"/>
        <v>15.787826086956521</v>
      </c>
      <c r="G16" s="24">
        <f t="shared" si="1"/>
        <v>162.39713774597496</v>
      </c>
    </row>
    <row r="17" spans="1:7" ht="22.5" hidden="1">
      <c r="A17" s="22"/>
      <c r="B17" s="27" t="s">
        <v>16</v>
      </c>
      <c r="C17" s="27"/>
      <c r="D17" s="11"/>
      <c r="E17" s="10"/>
      <c r="F17" s="24" t="e">
        <f t="shared" si="0"/>
        <v>#DIV/0!</v>
      </c>
      <c r="G17" s="24" t="e">
        <f t="shared" si="1"/>
        <v>#DIV/0!</v>
      </c>
    </row>
    <row r="18" spans="1:7" s="3" customFormat="1" ht="28.5" customHeight="1">
      <c r="A18" s="51" t="s">
        <v>51</v>
      </c>
      <c r="B18" s="50" t="s">
        <v>16</v>
      </c>
      <c r="C18" s="27">
        <v>27.8</v>
      </c>
      <c r="D18" s="11">
        <v>52.3</v>
      </c>
      <c r="E18" s="10">
        <v>47.8</v>
      </c>
      <c r="F18" s="24">
        <f t="shared" si="0"/>
        <v>91.39579349904398</v>
      </c>
      <c r="G18" s="24">
        <f t="shared" si="1"/>
        <v>171.94244604316543</v>
      </c>
    </row>
    <row r="19" spans="1:7" s="3" customFormat="1" ht="23.25" customHeight="1">
      <c r="A19" s="51" t="s">
        <v>52</v>
      </c>
      <c r="B19" s="50" t="s">
        <v>53</v>
      </c>
      <c r="C19" s="27">
        <v>318.3</v>
      </c>
      <c r="D19" s="11">
        <v>15</v>
      </c>
      <c r="E19" s="10">
        <v>41.9</v>
      </c>
      <c r="F19" s="24">
        <f t="shared" si="0"/>
        <v>279.33333333333337</v>
      </c>
      <c r="G19" s="24">
        <f t="shared" si="1"/>
        <v>13.163682060948789</v>
      </c>
    </row>
    <row r="20" spans="1:7" ht="23.25" customHeight="1">
      <c r="A20" s="22" t="s">
        <v>37</v>
      </c>
      <c r="B20" s="27" t="s">
        <v>17</v>
      </c>
      <c r="C20" s="38">
        <v>811.7</v>
      </c>
      <c r="D20" s="11">
        <v>2150.8</v>
      </c>
      <c r="E20" s="10">
        <v>187.9</v>
      </c>
      <c r="F20" s="24">
        <f t="shared" si="0"/>
        <v>8.736284173330853</v>
      </c>
      <c r="G20" s="24">
        <f t="shared" si="1"/>
        <v>23.148946655168164</v>
      </c>
    </row>
    <row r="21" spans="1:7" ht="11.25" hidden="1">
      <c r="A21" s="22"/>
      <c r="B21" s="27" t="s">
        <v>18</v>
      </c>
      <c r="C21" s="27"/>
      <c r="D21" s="11"/>
      <c r="E21" s="10"/>
      <c r="F21" s="24" t="e">
        <f t="shared" si="0"/>
        <v>#DIV/0!</v>
      </c>
      <c r="G21" s="24" t="e">
        <f t="shared" si="1"/>
        <v>#DIV/0!</v>
      </c>
    </row>
    <row r="22" spans="1:7" ht="11.25" hidden="1">
      <c r="A22" s="22"/>
      <c r="B22" s="27" t="s">
        <v>19</v>
      </c>
      <c r="C22" s="27"/>
      <c r="D22" s="11"/>
      <c r="E22" s="10"/>
      <c r="F22" s="24" t="e">
        <f t="shared" si="0"/>
        <v>#DIV/0!</v>
      </c>
      <c r="G22" s="24" t="e">
        <f t="shared" si="1"/>
        <v>#DIV/0!</v>
      </c>
    </row>
    <row r="23" spans="1:7" ht="11.25" hidden="1">
      <c r="A23" s="22"/>
      <c r="B23" s="27" t="s">
        <v>20</v>
      </c>
      <c r="C23" s="27"/>
      <c r="D23" s="11"/>
      <c r="E23" s="10"/>
      <c r="F23" s="24" t="e">
        <f t="shared" si="0"/>
        <v>#DIV/0!</v>
      </c>
      <c r="G23" s="24" t="e">
        <f t="shared" si="1"/>
        <v>#DIV/0!</v>
      </c>
    </row>
    <row r="24" spans="1:7" ht="11.25">
      <c r="A24" s="22" t="s">
        <v>54</v>
      </c>
      <c r="B24" s="50" t="s">
        <v>19</v>
      </c>
      <c r="C24" s="27">
        <v>119.7</v>
      </c>
      <c r="D24" s="11">
        <v>597.5</v>
      </c>
      <c r="E24" s="10">
        <v>94.7</v>
      </c>
      <c r="F24" s="24">
        <f t="shared" si="0"/>
        <v>15.849372384937238</v>
      </c>
      <c r="G24" s="24">
        <f t="shared" si="1"/>
        <v>79.11445279866332</v>
      </c>
    </row>
    <row r="25" spans="1:7" ht="11.25">
      <c r="A25" s="22" t="s">
        <v>55</v>
      </c>
      <c r="B25" s="50" t="s">
        <v>20</v>
      </c>
      <c r="C25" s="27">
        <v>28</v>
      </c>
      <c r="D25" s="11">
        <v>0</v>
      </c>
      <c r="E25" s="10">
        <v>13</v>
      </c>
      <c r="F25" s="24">
        <v>0</v>
      </c>
      <c r="G25" s="24">
        <f t="shared" si="1"/>
        <v>46.42857142857143</v>
      </c>
    </row>
    <row r="26" spans="1:9" ht="11.25">
      <c r="A26" s="22" t="s">
        <v>39</v>
      </c>
      <c r="B26" s="29" t="s">
        <v>29</v>
      </c>
      <c r="C26" s="40">
        <f>C27+C28</f>
        <v>35982.299999999996</v>
      </c>
      <c r="D26" s="14">
        <f>D27+D28+D29+D30</f>
        <v>179966.5</v>
      </c>
      <c r="E26" s="14">
        <f>E27+E28+E29+E30</f>
        <v>32053.899999999998</v>
      </c>
      <c r="F26" s="24">
        <f aca="true" t="shared" si="2" ref="F26:F31">E26/D26*100</f>
        <v>17.811037054118405</v>
      </c>
      <c r="G26" s="24">
        <f>E26/C26*100</f>
        <v>89.0824099626761</v>
      </c>
      <c r="H26" s="3"/>
      <c r="I26" s="8"/>
    </row>
    <row r="27" spans="1:7" ht="24" customHeight="1">
      <c r="A27" s="22"/>
      <c r="B27" s="27" t="s">
        <v>21</v>
      </c>
      <c r="C27" s="38">
        <v>36081.2</v>
      </c>
      <c r="D27" s="11">
        <v>179974.7</v>
      </c>
      <c r="E27" s="10">
        <v>32062.1</v>
      </c>
      <c r="F27" s="24">
        <f t="shared" si="2"/>
        <v>17.81478174432295</v>
      </c>
      <c r="G27" s="24">
        <f aca="true" t="shared" si="3" ref="G27:G71">E27/C27*100</f>
        <v>88.86095806126181</v>
      </c>
    </row>
    <row r="28" spans="1:7" ht="45.75" customHeight="1">
      <c r="A28" s="22"/>
      <c r="B28" s="30" t="s">
        <v>38</v>
      </c>
      <c r="C28" s="39">
        <v>-98.9</v>
      </c>
      <c r="D28" s="11">
        <v>-8.2</v>
      </c>
      <c r="E28" s="10">
        <v>-8.2</v>
      </c>
      <c r="F28" s="24">
        <f t="shared" si="2"/>
        <v>100</v>
      </c>
      <c r="G28" s="24">
        <f t="shared" si="3"/>
        <v>8.291203235591507</v>
      </c>
    </row>
    <row r="29" spans="1:7" ht="38.25" customHeight="1" hidden="1">
      <c r="A29" s="22"/>
      <c r="B29" s="27" t="s">
        <v>26</v>
      </c>
      <c r="C29" s="27"/>
      <c r="D29" s="11"/>
      <c r="E29" s="10"/>
      <c r="F29" s="24" t="e">
        <f t="shared" si="2"/>
        <v>#DIV/0!</v>
      </c>
      <c r="G29" s="24" t="e">
        <f t="shared" si="3"/>
        <v>#DIV/0!</v>
      </c>
    </row>
    <row r="30" spans="1:7" ht="0.75" customHeight="1" hidden="1">
      <c r="A30" s="22"/>
      <c r="B30" s="27" t="s">
        <v>27</v>
      </c>
      <c r="C30" s="27"/>
      <c r="D30" s="11"/>
      <c r="E30" s="10"/>
      <c r="F30" s="24" t="e">
        <f t="shared" si="2"/>
        <v>#DIV/0!</v>
      </c>
      <c r="G30" s="24" t="e">
        <f t="shared" si="3"/>
        <v>#DIV/0!</v>
      </c>
    </row>
    <row r="31" spans="1:10" ht="11.25">
      <c r="A31" s="22"/>
      <c r="B31" s="29" t="s">
        <v>30</v>
      </c>
      <c r="C31" s="40">
        <f>C8+C26</f>
        <v>46625.2</v>
      </c>
      <c r="D31" s="40">
        <f>D8+D26</f>
        <v>219557.80000000002</v>
      </c>
      <c r="E31" s="40">
        <f>E8+E26</f>
        <v>41353.399999999994</v>
      </c>
      <c r="F31" s="24">
        <f t="shared" si="2"/>
        <v>18.834858064710065</v>
      </c>
      <c r="G31" s="24">
        <f t="shared" si="3"/>
        <v>88.6932388493776</v>
      </c>
      <c r="H31" s="8"/>
      <c r="I31" s="13"/>
      <c r="J31" s="1"/>
    </row>
    <row r="32" spans="1:10" ht="11.25">
      <c r="A32" s="22"/>
      <c r="B32" s="57" t="s">
        <v>1</v>
      </c>
      <c r="C32" s="57"/>
      <c r="D32" s="57"/>
      <c r="E32" s="57"/>
      <c r="F32" s="57"/>
      <c r="G32" s="24" t="s">
        <v>103</v>
      </c>
      <c r="I32" s="1"/>
      <c r="J32" s="1"/>
    </row>
    <row r="33" spans="1:10" ht="11.25">
      <c r="A33" s="41" t="s">
        <v>40</v>
      </c>
      <c r="B33" s="29" t="s">
        <v>0</v>
      </c>
      <c r="C33" s="15">
        <f>SUM(C35:C38)</f>
        <v>4559.1</v>
      </c>
      <c r="D33" s="15">
        <f>SUM(D34:D38)</f>
        <v>22414</v>
      </c>
      <c r="E33" s="15">
        <f>SUM(E34:E38)</f>
        <v>4621.299999999999</v>
      </c>
      <c r="F33" s="44">
        <f>E33/D33*100</f>
        <v>20.617917373070398</v>
      </c>
      <c r="G33" s="24">
        <f t="shared" si="3"/>
        <v>101.36430435831632</v>
      </c>
      <c r="I33" s="1"/>
      <c r="J33" s="1"/>
    </row>
    <row r="34" spans="1:10" ht="33.75">
      <c r="A34" s="42" t="s">
        <v>112</v>
      </c>
      <c r="B34" s="43" t="s">
        <v>113</v>
      </c>
      <c r="C34" s="16">
        <v>0</v>
      </c>
      <c r="D34" s="16">
        <v>1012.8</v>
      </c>
      <c r="E34" s="16">
        <v>174.3</v>
      </c>
      <c r="F34" s="44">
        <f>E34/D34*100</f>
        <v>17.209715639810426</v>
      </c>
      <c r="G34" s="54" t="e">
        <f t="shared" si="3"/>
        <v>#DIV/0!</v>
      </c>
      <c r="I34" s="1"/>
      <c r="J34" s="1"/>
    </row>
    <row r="35" spans="1:10" ht="45">
      <c r="A35" s="42" t="s">
        <v>104</v>
      </c>
      <c r="B35" s="35" t="s">
        <v>105</v>
      </c>
      <c r="C35" s="16">
        <v>1817.7</v>
      </c>
      <c r="D35" s="16">
        <v>9139.2</v>
      </c>
      <c r="E35" s="16">
        <v>1588.3</v>
      </c>
      <c r="F35" s="44">
        <f>E35/D35*100</f>
        <v>17.37898284313725</v>
      </c>
      <c r="G35" s="54">
        <f t="shared" si="3"/>
        <v>87.3796556087363</v>
      </c>
      <c r="I35" s="1"/>
      <c r="J35" s="1"/>
    </row>
    <row r="36" spans="1:10" ht="33.75">
      <c r="A36" s="52" t="s">
        <v>106</v>
      </c>
      <c r="B36" s="35" t="s">
        <v>107</v>
      </c>
      <c r="C36" s="16">
        <v>791.7</v>
      </c>
      <c r="D36" s="16">
        <v>3854.2</v>
      </c>
      <c r="E36" s="16">
        <v>968.1</v>
      </c>
      <c r="F36" s="44">
        <f>E36/D36*100</f>
        <v>25.11805303305485</v>
      </c>
      <c r="G36" s="54">
        <f t="shared" si="3"/>
        <v>122.28116710875332</v>
      </c>
      <c r="I36" s="1"/>
      <c r="J36" s="1"/>
    </row>
    <row r="37" spans="1:10" ht="11.25">
      <c r="A37" s="52" t="s">
        <v>118</v>
      </c>
      <c r="B37" s="35" t="s">
        <v>119</v>
      </c>
      <c r="C37" s="16">
        <v>0</v>
      </c>
      <c r="D37" s="16">
        <v>100</v>
      </c>
      <c r="E37" s="16">
        <v>0</v>
      </c>
      <c r="F37" s="44">
        <f>E37/D37*100</f>
        <v>0</v>
      </c>
      <c r="G37" s="54" t="e">
        <f t="shared" si="3"/>
        <v>#DIV/0!</v>
      </c>
      <c r="I37" s="1"/>
      <c r="J37" s="1"/>
    </row>
    <row r="38" spans="1:10" ht="11.25">
      <c r="A38" s="42" t="s">
        <v>44</v>
      </c>
      <c r="B38" s="43" t="s">
        <v>45</v>
      </c>
      <c r="C38" s="43">
        <v>1949.7</v>
      </c>
      <c r="D38" s="16">
        <v>8307.8</v>
      </c>
      <c r="E38" s="16">
        <v>1890.6</v>
      </c>
      <c r="F38" s="44">
        <f aca="true" t="shared" si="4" ref="F38:F71">E38/D38*100</f>
        <v>22.756927225017453</v>
      </c>
      <c r="G38" s="54">
        <f t="shared" si="3"/>
        <v>96.9687644252962</v>
      </c>
      <c r="I38" s="1"/>
      <c r="J38" s="1"/>
    </row>
    <row r="39" spans="1:10" ht="22.5">
      <c r="A39" s="41" t="s">
        <v>58</v>
      </c>
      <c r="B39" s="29" t="s">
        <v>57</v>
      </c>
      <c r="C39" s="29">
        <f>SUM(C40:C40)</f>
        <v>190.6</v>
      </c>
      <c r="D39" s="29">
        <f>SUM(D40:D40)</f>
        <v>884.6</v>
      </c>
      <c r="E39" s="29">
        <f>SUM(E40:E40)</f>
        <v>225.3</v>
      </c>
      <c r="F39" s="31">
        <f t="shared" si="4"/>
        <v>25.469138593714675</v>
      </c>
      <c r="G39" s="24">
        <f t="shared" si="3"/>
        <v>118.20566631689402</v>
      </c>
      <c r="I39" s="1"/>
      <c r="J39" s="1"/>
    </row>
    <row r="40" spans="1:10" ht="33.75">
      <c r="A40" s="42" t="s">
        <v>59</v>
      </c>
      <c r="B40" s="35" t="s">
        <v>60</v>
      </c>
      <c r="C40" s="43">
        <v>190.6</v>
      </c>
      <c r="D40" s="16">
        <v>884.6</v>
      </c>
      <c r="E40" s="16">
        <v>225.3</v>
      </c>
      <c r="F40" s="44">
        <f t="shared" si="4"/>
        <v>25.469138593714675</v>
      </c>
      <c r="G40" s="54">
        <f t="shared" si="3"/>
        <v>118.20566631689402</v>
      </c>
      <c r="I40" s="1"/>
      <c r="J40" s="1"/>
    </row>
    <row r="41" spans="1:10" ht="11.25">
      <c r="A41" s="41" t="s">
        <v>41</v>
      </c>
      <c r="B41" s="29" t="s">
        <v>6</v>
      </c>
      <c r="C41" s="15">
        <f>SUM(C42:C44)</f>
        <v>0</v>
      </c>
      <c r="D41" s="15">
        <f>SUM(D42:D44)</f>
        <v>15358.400000000001</v>
      </c>
      <c r="E41" s="15">
        <f>SUM(E42:E44)</f>
        <v>712.2</v>
      </c>
      <c r="F41" s="31">
        <f t="shared" si="4"/>
        <v>4.637201791853318</v>
      </c>
      <c r="G41" s="24">
        <v>0</v>
      </c>
      <c r="I41" s="1"/>
      <c r="J41" s="1"/>
    </row>
    <row r="42" spans="1:10" ht="11.25">
      <c r="A42" s="42" t="s">
        <v>108</v>
      </c>
      <c r="B42" s="35" t="s">
        <v>109</v>
      </c>
      <c r="C42" s="16">
        <v>0</v>
      </c>
      <c r="D42" s="16">
        <v>44.6</v>
      </c>
      <c r="E42" s="16">
        <v>0</v>
      </c>
      <c r="F42" s="44">
        <f t="shared" si="4"/>
        <v>0</v>
      </c>
      <c r="G42" s="54">
        <v>0</v>
      </c>
      <c r="I42" s="1"/>
      <c r="J42" s="1"/>
    </row>
    <row r="43" spans="1:10" s="45" customFormat="1" ht="11.25">
      <c r="A43" s="42" t="s">
        <v>46</v>
      </c>
      <c r="B43" s="43" t="s">
        <v>47</v>
      </c>
      <c r="C43" s="16">
        <v>0</v>
      </c>
      <c r="D43" s="16">
        <v>15127.7</v>
      </c>
      <c r="E43" s="16">
        <v>712.2</v>
      </c>
      <c r="F43" s="44">
        <f t="shared" si="4"/>
        <v>4.707919908512199</v>
      </c>
      <c r="G43" s="54">
        <v>0</v>
      </c>
      <c r="I43" s="46"/>
      <c r="J43" s="46"/>
    </row>
    <row r="44" spans="1:10" s="45" customFormat="1" ht="11.25">
      <c r="A44" s="52" t="s">
        <v>110</v>
      </c>
      <c r="B44" s="35" t="s">
        <v>111</v>
      </c>
      <c r="C44" s="16">
        <v>0</v>
      </c>
      <c r="D44" s="16">
        <v>186.1</v>
      </c>
      <c r="E44" s="16">
        <v>0</v>
      </c>
      <c r="F44" s="44">
        <f t="shared" si="4"/>
        <v>0</v>
      </c>
      <c r="G44" s="54">
        <v>0</v>
      </c>
      <c r="I44" s="46"/>
      <c r="J44" s="46"/>
    </row>
    <row r="45" spans="1:10" ht="11.25">
      <c r="A45" s="41" t="s">
        <v>42</v>
      </c>
      <c r="B45" s="29" t="s">
        <v>8</v>
      </c>
      <c r="C45" s="15">
        <f>SUM(C46:C46)</f>
        <v>2.6</v>
      </c>
      <c r="D45" s="15">
        <f>SUM(D46:D46)</f>
        <v>72.7</v>
      </c>
      <c r="E45" s="15">
        <f>SUM(E46:E46)</f>
        <v>2.6</v>
      </c>
      <c r="F45" s="31">
        <f t="shared" si="4"/>
        <v>3.576341127922971</v>
      </c>
      <c r="G45" s="24">
        <v>0</v>
      </c>
      <c r="I45" s="1"/>
      <c r="J45" s="1"/>
    </row>
    <row r="46" spans="1:10" s="45" customFormat="1" ht="11.25">
      <c r="A46" s="52" t="s">
        <v>61</v>
      </c>
      <c r="B46" s="35" t="s">
        <v>62</v>
      </c>
      <c r="C46" s="43">
        <v>2.6</v>
      </c>
      <c r="D46" s="16">
        <v>72.7</v>
      </c>
      <c r="E46" s="16">
        <v>2.6</v>
      </c>
      <c r="F46" s="44">
        <f t="shared" si="4"/>
        <v>3.576341127922971</v>
      </c>
      <c r="G46" s="24">
        <v>0</v>
      </c>
      <c r="I46" s="46"/>
      <c r="J46" s="46"/>
    </row>
    <row r="47" spans="1:10" s="45" customFormat="1" ht="11.25">
      <c r="A47" s="41" t="s">
        <v>63</v>
      </c>
      <c r="B47" s="29" t="s">
        <v>56</v>
      </c>
      <c r="C47" s="47">
        <f>SUM(C48:C52)</f>
        <v>29821.100000000002</v>
      </c>
      <c r="D47" s="47">
        <f>SUM(D48:D52)</f>
        <v>143490.69999999998</v>
      </c>
      <c r="E47" s="47">
        <f>SUM(E48:E52)</f>
        <v>29386.2</v>
      </c>
      <c r="F47" s="31">
        <f t="shared" si="4"/>
        <v>20.479515397165116</v>
      </c>
      <c r="G47" s="24">
        <f t="shared" si="3"/>
        <v>98.54163662641552</v>
      </c>
      <c r="I47" s="46"/>
      <c r="J47" s="46"/>
    </row>
    <row r="48" spans="1:10" s="45" customFormat="1" ht="11.25">
      <c r="A48" s="52" t="s">
        <v>64</v>
      </c>
      <c r="B48" s="35" t="s">
        <v>65</v>
      </c>
      <c r="C48" s="48">
        <v>5405.3</v>
      </c>
      <c r="D48" s="16">
        <v>23189.5</v>
      </c>
      <c r="E48" s="16">
        <v>4184.4</v>
      </c>
      <c r="F48" s="44">
        <f t="shared" si="4"/>
        <v>18.044373531124</v>
      </c>
      <c r="G48" s="54">
        <f t="shared" si="3"/>
        <v>77.41290955173625</v>
      </c>
      <c r="I48" s="46"/>
      <c r="J48" s="46"/>
    </row>
    <row r="49" spans="1:10" s="45" customFormat="1" ht="11.25">
      <c r="A49" s="52" t="s">
        <v>66</v>
      </c>
      <c r="B49" s="35" t="s">
        <v>67</v>
      </c>
      <c r="C49" s="48">
        <v>23091.2</v>
      </c>
      <c r="D49" s="16">
        <v>104900.8</v>
      </c>
      <c r="E49" s="16">
        <v>21894.7</v>
      </c>
      <c r="F49" s="44">
        <f t="shared" si="4"/>
        <v>20.87181413297134</v>
      </c>
      <c r="G49" s="54">
        <f t="shared" si="3"/>
        <v>94.81837236696231</v>
      </c>
      <c r="I49" s="46"/>
      <c r="J49" s="46"/>
    </row>
    <row r="50" spans="1:10" s="45" customFormat="1" ht="11.25">
      <c r="A50" s="52" t="s">
        <v>120</v>
      </c>
      <c r="B50" s="35" t="s">
        <v>121</v>
      </c>
      <c r="C50" s="48">
        <v>0</v>
      </c>
      <c r="D50" s="16">
        <v>8616</v>
      </c>
      <c r="E50" s="16">
        <v>1984.2</v>
      </c>
      <c r="F50" s="44">
        <f t="shared" si="4"/>
        <v>23.02924791086351</v>
      </c>
      <c r="G50" s="54"/>
      <c r="I50" s="46"/>
      <c r="J50" s="46"/>
    </row>
    <row r="51" spans="1:10" s="45" customFormat="1" ht="11.25">
      <c r="A51" s="52" t="s">
        <v>68</v>
      </c>
      <c r="B51" s="35" t="s">
        <v>69</v>
      </c>
      <c r="C51" s="48">
        <v>5.9</v>
      </c>
      <c r="D51" s="16">
        <v>212</v>
      </c>
      <c r="E51" s="16">
        <v>0</v>
      </c>
      <c r="F51" s="44">
        <f t="shared" si="4"/>
        <v>0</v>
      </c>
      <c r="G51" s="54">
        <f t="shared" si="3"/>
        <v>0</v>
      </c>
      <c r="I51" s="46"/>
      <c r="J51" s="46"/>
    </row>
    <row r="52" spans="1:10" s="45" customFormat="1" ht="11.25">
      <c r="A52" s="52" t="s">
        <v>70</v>
      </c>
      <c r="B52" s="35" t="s">
        <v>71</v>
      </c>
      <c r="C52" s="48">
        <v>1318.7</v>
      </c>
      <c r="D52" s="16">
        <v>6572.4</v>
      </c>
      <c r="E52" s="16">
        <v>1322.9</v>
      </c>
      <c r="F52" s="44">
        <f t="shared" si="4"/>
        <v>20.12811149656138</v>
      </c>
      <c r="G52" s="54">
        <f t="shared" si="3"/>
        <v>100.3184954879806</v>
      </c>
      <c r="I52" s="46"/>
      <c r="J52" s="46"/>
    </row>
    <row r="53" spans="1:10" s="45" customFormat="1" ht="11.25">
      <c r="A53" s="41" t="s">
        <v>72</v>
      </c>
      <c r="B53" s="29" t="s">
        <v>73</v>
      </c>
      <c r="C53" s="47">
        <f>SUM(C54:C55)</f>
        <v>5273</v>
      </c>
      <c r="D53" s="47">
        <f>SUM(D54:D55)</f>
        <v>24749</v>
      </c>
      <c r="E53" s="47">
        <f>SUM(E54:E55)</f>
        <v>5218.5</v>
      </c>
      <c r="F53" s="31">
        <f t="shared" si="4"/>
        <v>21.0857004323407</v>
      </c>
      <c r="G53" s="24">
        <f t="shared" si="3"/>
        <v>98.96643277071875</v>
      </c>
      <c r="I53" s="46"/>
      <c r="J53" s="46"/>
    </row>
    <row r="54" spans="1:10" s="45" customFormat="1" ht="11.25">
      <c r="A54" s="52" t="s">
        <v>74</v>
      </c>
      <c r="B54" s="35" t="s">
        <v>75</v>
      </c>
      <c r="C54" s="48">
        <v>5035.2</v>
      </c>
      <c r="D54" s="16">
        <v>23727.3</v>
      </c>
      <c r="E54" s="16">
        <v>4978.3</v>
      </c>
      <c r="F54" s="44">
        <f t="shared" si="4"/>
        <v>20.9813168797124</v>
      </c>
      <c r="G54" s="54">
        <f t="shared" si="3"/>
        <v>98.86995551318716</v>
      </c>
      <c r="I54" s="46"/>
      <c r="J54" s="46"/>
    </row>
    <row r="55" spans="1:10" s="45" customFormat="1" ht="22.5">
      <c r="A55" s="52" t="s">
        <v>76</v>
      </c>
      <c r="B55" s="35" t="s">
        <v>77</v>
      </c>
      <c r="C55" s="48">
        <v>237.8</v>
      </c>
      <c r="D55" s="16">
        <v>1021.7</v>
      </c>
      <c r="E55" s="16">
        <v>240.2</v>
      </c>
      <c r="F55" s="44">
        <f t="shared" si="4"/>
        <v>23.50983654693158</v>
      </c>
      <c r="G55" s="54">
        <f t="shared" si="3"/>
        <v>101.00925147182505</v>
      </c>
      <c r="I55" s="46"/>
      <c r="J55" s="46"/>
    </row>
    <row r="56" spans="1:10" s="45" customFormat="1" ht="11.25">
      <c r="A56" s="41" t="s">
        <v>78</v>
      </c>
      <c r="B56" s="29" t="s">
        <v>79</v>
      </c>
      <c r="C56" s="47">
        <f>SUM(C57:C59)</f>
        <v>1657.7</v>
      </c>
      <c r="D56" s="47">
        <f>SUM(D57:D59)</f>
        <v>6704.3</v>
      </c>
      <c r="E56" s="47">
        <f>SUM(E57:E59)</f>
        <v>1046.1</v>
      </c>
      <c r="F56" s="31">
        <f t="shared" si="4"/>
        <v>15.603418701430424</v>
      </c>
      <c r="G56" s="24">
        <f t="shared" si="3"/>
        <v>63.10550763105507</v>
      </c>
      <c r="I56" s="46"/>
      <c r="J56" s="46"/>
    </row>
    <row r="57" spans="1:10" s="45" customFormat="1" ht="11.25">
      <c r="A57" s="42" t="s">
        <v>80</v>
      </c>
      <c r="B57" s="35" t="s">
        <v>81</v>
      </c>
      <c r="C57" s="48">
        <v>0</v>
      </c>
      <c r="D57" s="16">
        <v>200</v>
      </c>
      <c r="E57" s="16">
        <v>0</v>
      </c>
      <c r="F57" s="44">
        <v>0</v>
      </c>
      <c r="G57" s="54" t="e">
        <f t="shared" si="3"/>
        <v>#DIV/0!</v>
      </c>
      <c r="I57" s="46"/>
      <c r="J57" s="46"/>
    </row>
    <row r="58" spans="1:10" s="45" customFormat="1" ht="11.25">
      <c r="A58" s="42" t="s">
        <v>82</v>
      </c>
      <c r="B58" s="35" t="s">
        <v>83</v>
      </c>
      <c r="C58" s="48">
        <v>1573.5</v>
      </c>
      <c r="D58" s="16">
        <v>6162.8</v>
      </c>
      <c r="E58" s="16">
        <v>968.6</v>
      </c>
      <c r="F58" s="44">
        <f t="shared" si="4"/>
        <v>15.716881936781983</v>
      </c>
      <c r="G58" s="54">
        <f t="shared" si="3"/>
        <v>61.55703844931681</v>
      </c>
      <c r="I58" s="46"/>
      <c r="J58" s="46"/>
    </row>
    <row r="59" spans="1:10" s="45" customFormat="1" ht="11.25">
      <c r="A59" s="52" t="s">
        <v>84</v>
      </c>
      <c r="B59" s="35" t="s">
        <v>85</v>
      </c>
      <c r="C59" s="48">
        <v>84.2</v>
      </c>
      <c r="D59" s="16">
        <v>341.5</v>
      </c>
      <c r="E59" s="16">
        <v>77.5</v>
      </c>
      <c r="F59" s="44">
        <f t="shared" si="4"/>
        <v>22.693997071742313</v>
      </c>
      <c r="G59" s="54">
        <f t="shared" si="3"/>
        <v>92.04275534441805</v>
      </c>
      <c r="I59" s="46"/>
      <c r="J59" s="46"/>
    </row>
    <row r="60" spans="1:10" s="45" customFormat="1" ht="11.25">
      <c r="A60" s="41" t="s">
        <v>86</v>
      </c>
      <c r="B60" s="29" t="s">
        <v>87</v>
      </c>
      <c r="C60" s="47">
        <f>SUM(C61:C61)</f>
        <v>1118.5</v>
      </c>
      <c r="D60" s="61">
        <f>SUM(D61:D62)</f>
        <v>7630.3</v>
      </c>
      <c r="E60" s="61">
        <f>SUM(E61:E62)</f>
        <v>995.3</v>
      </c>
      <c r="F60" s="31">
        <f t="shared" si="4"/>
        <v>13.044048071504397</v>
      </c>
      <c r="G60" s="24">
        <f t="shared" si="3"/>
        <v>88.9852481001341</v>
      </c>
      <c r="I60" s="46"/>
      <c r="J60" s="46"/>
    </row>
    <row r="61" spans="1:10" s="45" customFormat="1" ht="11.25">
      <c r="A61" s="52" t="s">
        <v>88</v>
      </c>
      <c r="B61" s="35" t="s">
        <v>89</v>
      </c>
      <c r="C61" s="48">
        <v>1118.5</v>
      </c>
      <c r="D61" s="16">
        <v>7620.3</v>
      </c>
      <c r="E61" s="16">
        <v>985.3</v>
      </c>
      <c r="F61" s="44">
        <f t="shared" si="4"/>
        <v>12.929937141582352</v>
      </c>
      <c r="G61" s="54">
        <f t="shared" si="3"/>
        <v>88.09119356280732</v>
      </c>
      <c r="I61" s="46"/>
      <c r="J61" s="46"/>
    </row>
    <row r="62" spans="1:10" s="45" customFormat="1" ht="11.25">
      <c r="A62" s="52" t="s">
        <v>90</v>
      </c>
      <c r="B62" s="35" t="s">
        <v>91</v>
      </c>
      <c r="C62" s="48">
        <v>0</v>
      </c>
      <c r="D62" s="16">
        <v>10</v>
      </c>
      <c r="E62" s="16">
        <v>10</v>
      </c>
      <c r="F62" s="44">
        <f t="shared" si="4"/>
        <v>100</v>
      </c>
      <c r="G62" s="54" t="e">
        <f t="shared" si="3"/>
        <v>#DIV/0!</v>
      </c>
      <c r="I62" s="46"/>
      <c r="J62" s="46"/>
    </row>
    <row r="63" spans="1:10" s="45" customFormat="1" ht="11.25">
      <c r="A63" s="41" t="s">
        <v>92</v>
      </c>
      <c r="B63" s="29" t="s">
        <v>93</v>
      </c>
      <c r="C63" s="47">
        <f>C64</f>
        <v>0</v>
      </c>
      <c r="D63" s="47">
        <f>D64</f>
        <v>300</v>
      </c>
      <c r="E63" s="47">
        <f>E64</f>
        <v>0</v>
      </c>
      <c r="F63" s="31">
        <f t="shared" si="4"/>
        <v>0</v>
      </c>
      <c r="G63" s="24" t="e">
        <f t="shared" si="3"/>
        <v>#DIV/0!</v>
      </c>
      <c r="I63" s="46"/>
      <c r="J63" s="46"/>
    </row>
    <row r="64" spans="1:10" s="45" customFormat="1" ht="11.25">
      <c r="A64" s="52" t="s">
        <v>94</v>
      </c>
      <c r="B64" s="35" t="s">
        <v>95</v>
      </c>
      <c r="C64" s="48">
        <v>0</v>
      </c>
      <c r="D64" s="16">
        <v>300</v>
      </c>
      <c r="E64" s="16">
        <v>0</v>
      </c>
      <c r="F64" s="44">
        <f t="shared" si="4"/>
        <v>0</v>
      </c>
      <c r="G64" s="54" t="e">
        <f t="shared" si="3"/>
        <v>#DIV/0!</v>
      </c>
      <c r="I64" s="46"/>
      <c r="J64" s="46"/>
    </row>
    <row r="65" spans="1:10" s="45" customFormat="1" ht="22.5">
      <c r="A65" s="41" t="s">
        <v>96</v>
      </c>
      <c r="B65" s="29" t="s">
        <v>97</v>
      </c>
      <c r="C65" s="15">
        <f>C66</f>
        <v>0</v>
      </c>
      <c r="D65" s="15">
        <f>D66</f>
        <v>15.1</v>
      </c>
      <c r="E65" s="15">
        <f>E66</f>
        <v>0</v>
      </c>
      <c r="F65" s="31">
        <f>E65/D65*100</f>
        <v>0</v>
      </c>
      <c r="G65" s="24">
        <v>0</v>
      </c>
      <c r="I65" s="46"/>
      <c r="J65" s="46"/>
    </row>
    <row r="66" spans="1:10" s="45" customFormat="1" ht="22.5">
      <c r="A66" s="52" t="s">
        <v>98</v>
      </c>
      <c r="B66" s="35" t="s">
        <v>99</v>
      </c>
      <c r="C66" s="47">
        <v>0</v>
      </c>
      <c r="D66" s="16">
        <v>15.1</v>
      </c>
      <c r="E66" s="16">
        <v>0</v>
      </c>
      <c r="F66" s="44">
        <f t="shared" si="4"/>
        <v>0</v>
      </c>
      <c r="G66" s="54">
        <v>0</v>
      </c>
      <c r="I66" s="46"/>
      <c r="J66" s="46"/>
    </row>
    <row r="67" spans="1:10" ht="22.5">
      <c r="A67" s="41" t="s">
        <v>43</v>
      </c>
      <c r="B67" s="29" t="s">
        <v>31</v>
      </c>
      <c r="C67" s="47">
        <f>SUM(C68:C69)</f>
        <v>294.7</v>
      </c>
      <c r="D67" s="47">
        <f>SUM(D68:D69)</f>
        <v>1114.2</v>
      </c>
      <c r="E67" s="47">
        <f>SUM(E68:E69)</f>
        <v>271.4</v>
      </c>
      <c r="F67" s="31">
        <f t="shared" si="4"/>
        <v>24.358283970561835</v>
      </c>
      <c r="G67" s="24">
        <f t="shared" si="3"/>
        <v>92.09365456396334</v>
      </c>
      <c r="I67" s="1"/>
      <c r="J67" s="1"/>
    </row>
    <row r="68" spans="1:10" ht="11.25">
      <c r="A68" s="42" t="s">
        <v>100</v>
      </c>
      <c r="B68" s="43" t="s">
        <v>101</v>
      </c>
      <c r="C68" s="48">
        <v>199.9</v>
      </c>
      <c r="D68" s="16">
        <v>677</v>
      </c>
      <c r="E68" s="16">
        <v>162.1</v>
      </c>
      <c r="F68" s="44">
        <f t="shared" si="4"/>
        <v>23.943870014771047</v>
      </c>
      <c r="G68" s="54">
        <f t="shared" si="3"/>
        <v>81.09054527263632</v>
      </c>
      <c r="I68" s="1"/>
      <c r="J68" s="1"/>
    </row>
    <row r="69" spans="1:10" s="45" customFormat="1" ht="22.5">
      <c r="A69" s="42" t="s">
        <v>48</v>
      </c>
      <c r="B69" s="35" t="s">
        <v>102</v>
      </c>
      <c r="C69" s="48">
        <v>94.8</v>
      </c>
      <c r="D69" s="16">
        <v>437.2</v>
      </c>
      <c r="E69" s="16">
        <v>109.3</v>
      </c>
      <c r="F69" s="44">
        <f t="shared" si="4"/>
        <v>25</v>
      </c>
      <c r="G69" s="54">
        <f t="shared" si="3"/>
        <v>115.29535864978904</v>
      </c>
      <c r="I69" s="46"/>
      <c r="J69" s="46"/>
    </row>
    <row r="70" spans="1:10" ht="11.25">
      <c r="A70" s="22"/>
      <c r="B70" s="29" t="s">
        <v>30</v>
      </c>
      <c r="C70" s="53">
        <f>C33+C39+C41+C45+C47+C53+C56+C60+C63+C65+C67</f>
        <v>42917.299999999996</v>
      </c>
      <c r="D70" s="53">
        <f>D33+D39+D41+D45+D47+D53+D56+D60+D63+D65+D67</f>
        <v>222733.29999999996</v>
      </c>
      <c r="E70" s="53">
        <f>E33+E39+E41+E45+E47+E53+E56+E60+E63+E65+E67</f>
        <v>42478.9</v>
      </c>
      <c r="F70" s="31">
        <f t="shared" si="4"/>
        <v>19.07164308165865</v>
      </c>
      <c r="G70" s="24">
        <f t="shared" si="3"/>
        <v>98.97850051144877</v>
      </c>
      <c r="H70" s="8"/>
      <c r="I70" s="13"/>
      <c r="J70" s="1"/>
    </row>
    <row r="71" spans="1:10" ht="22.5">
      <c r="A71" s="22"/>
      <c r="B71" s="29" t="s">
        <v>23</v>
      </c>
      <c r="C71" s="49">
        <f>C31-C70</f>
        <v>3707.9000000000015</v>
      </c>
      <c r="D71" s="15">
        <f>D31-D70</f>
        <v>-3175.499999999942</v>
      </c>
      <c r="E71" s="15">
        <f>E31-E70</f>
        <v>-1125.5000000000073</v>
      </c>
      <c r="F71" s="31">
        <f t="shared" si="4"/>
        <v>35.44323728546773</v>
      </c>
      <c r="G71" s="24">
        <f t="shared" si="3"/>
        <v>-30.35410879473575</v>
      </c>
      <c r="H71" s="8"/>
      <c r="I71" s="12"/>
      <c r="J71" s="4"/>
    </row>
    <row r="72" spans="1:7" ht="11.25">
      <c r="A72" s="22"/>
      <c r="B72" s="57" t="s">
        <v>32</v>
      </c>
      <c r="C72" s="57"/>
      <c r="D72" s="57"/>
      <c r="E72" s="57"/>
      <c r="F72" s="57"/>
      <c r="G72" s="20"/>
    </row>
    <row r="73" spans="1:7" s="5" customFormat="1" ht="22.5">
      <c r="A73" s="34"/>
      <c r="B73" s="32" t="s">
        <v>24</v>
      </c>
      <c r="C73" s="32"/>
      <c r="D73" s="17"/>
      <c r="E73" s="17"/>
      <c r="F73" s="33"/>
      <c r="G73" s="33"/>
    </row>
    <row r="74" spans="1:7" ht="25.5" customHeight="1">
      <c r="A74" s="22"/>
      <c r="B74" s="35" t="s">
        <v>25</v>
      </c>
      <c r="C74" s="35"/>
      <c r="D74" s="17"/>
      <c r="E74" s="17"/>
      <c r="F74" s="33"/>
      <c r="G74" s="33"/>
    </row>
    <row r="75" spans="1:7" s="5" customFormat="1" ht="22.5">
      <c r="A75" s="34"/>
      <c r="B75" s="32" t="s">
        <v>2</v>
      </c>
      <c r="C75" s="32"/>
      <c r="D75" s="17"/>
      <c r="E75" s="17"/>
      <c r="F75" s="33"/>
      <c r="G75" s="33"/>
    </row>
    <row r="76" spans="1:7" s="5" customFormat="1" ht="22.5">
      <c r="A76" s="34"/>
      <c r="B76" s="32" t="s">
        <v>3</v>
      </c>
      <c r="C76" s="17">
        <v>-3707.9</v>
      </c>
      <c r="D76" s="16">
        <v>3175.5</v>
      </c>
      <c r="E76" s="17">
        <v>1125.5</v>
      </c>
      <c r="F76" s="33"/>
      <c r="G76" s="33"/>
    </row>
    <row r="77" spans="1:7" ht="11.25">
      <c r="A77" s="22"/>
      <c r="B77" s="29" t="s">
        <v>30</v>
      </c>
      <c r="C77" s="15">
        <f>SUM(C73:C76)</f>
        <v>-3707.9</v>
      </c>
      <c r="D77" s="15">
        <f>SUM(D73:D76)</f>
        <v>3175.5</v>
      </c>
      <c r="E77" s="15">
        <f>SUM(E73:E76)</f>
        <v>1125.5</v>
      </c>
      <c r="F77" s="31"/>
      <c r="G77" s="31"/>
    </row>
  </sheetData>
  <sheetProtection/>
  <mergeCells count="5">
    <mergeCell ref="B1:F3"/>
    <mergeCell ref="B7:F7"/>
    <mergeCell ref="B32:F32"/>
    <mergeCell ref="B72:F72"/>
    <mergeCell ref="A1:A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2016-09-13T08:23:17Z</cp:lastPrinted>
  <dcterms:created xsi:type="dcterms:W3CDTF">2009-04-17T07:03:32Z</dcterms:created>
  <dcterms:modified xsi:type="dcterms:W3CDTF">2017-04-19T09:55:34Z</dcterms:modified>
  <cp:category/>
  <cp:version/>
  <cp:contentType/>
  <cp:contentStatus/>
</cp:coreProperties>
</file>