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подпись'!$B$1:$F$78</definedName>
  </definedNames>
  <calcPr fullCalcOnLoad="1"/>
</workbook>
</file>

<file path=xl/sharedStrings.xml><?xml version="1.0" encoding="utf-8"?>
<sst xmlns="http://schemas.openxmlformats.org/spreadsheetml/2006/main" count="131" uniqueCount="125">
  <si>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</si>
  <si>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</si>
  <si>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</si>
  <si>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</si>
  <si>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</si>
  <si>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</si>
  <si>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</si>
  <si>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</si>
  <si>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</si>
  <si>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</si>
  <si>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</si>
  <si>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</si>
  <si>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</si>
  <si>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</si>
  <si>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</si>
  <si>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</si>
  <si>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</si>
  <si>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</si>
  <si>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</si>
  <si>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</si>
  <si>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</si>
  <si>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</si>
  <si>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(тыс. рублей)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</si>
  <si>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</si>
  <si>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</si>
  <si>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</si>
  <si>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</si>
  <si>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</si>
  <si>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</si>
  <si>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</si>
  <si>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</si>
  <si>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</si>
  <si>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</si>
  <si>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</si>
  <si>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</si>
  <si>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</si>
  <si>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</si>
  <si>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</si>
  <si>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</si>
  <si>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</si>
  <si>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</si>
  <si>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</si>
  <si>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</si>
  <si>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</si>
  <si>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</si>
  <si>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</si>
  <si>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</si>
  <si>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</si>
  <si>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</si>
  <si>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</si>
  <si>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</si>
  <si>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</si>
  <si>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</si>
  <si>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</si>
  <si>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</si>
  <si>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</si>
  <si>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</si>
  <si>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</si>
  <si>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</si>
  <si>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</si>
  <si>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</si>
  <si>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</si>
  <si>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</si>
  <si>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</si>
  <si>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</si>
  <si>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</si>
  <si>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</si>
  <si>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</si>
  <si>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</si>
  <si>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</si>
  <si>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</si>
  <si>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</si>
  <si>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</si>
  <si>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</si>
  <si>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</si>
  <si>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</si>
  <si>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</si>
  <si>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</si>
  <si>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</si>
  <si>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</si>
  <si>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</si>
  <si>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</si>
  <si>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</si>
  <si>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</si>
  <si>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</si>
  <si>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</si>
  <si>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</si>
  <si>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</si>
  <si>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</si>
  <si>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</si>
  <si>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</si>
  <si>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</si>
  <si>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</si>
  <si>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</si>
  <si>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</si>
  <si>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</si>
  <si>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</si>
  <si>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</si>
  <si>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</si>
  <si>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</si>
  <si>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</si>
  <si>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</si>
  <si>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</si>
  <si>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</si>
  <si>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</si>
  <si>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</si>
  <si>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</si>
  <si>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</si>
  <si>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</si>
  <si>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</si>
  <si>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</si>
  <si>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</si>
  <si>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</si>
  <si>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</si>
  <si>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</si>
  <si>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</si>
  <si>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</si>
  <si>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</si>
  <si>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</si>
  <si>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</si>
  <si>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>Бюджетные назначения на 2018 год</t>
  </si>
  <si>
    <t>% исполнения 2018 года к 2017 году</t>
  </si>
  <si>
    <t>Сведения                                                                                                                                                            об исполнении бюджета Турковского муниципального  района Саратовской области 
за 9 месяцев 2018 года</t>
  </si>
  <si>
    <t>Кассовое исполнение
 за   январь-сентябрь 2017 год</t>
  </si>
  <si>
    <t>Кассовое исполнение
 за  январь-сентябрь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</si>
</sst>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3" readingOrder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173" fontId="0" fillId="33" borderId="10" xfId="0" applyNumberFormat="1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 indent="3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110" zoomScaleNormal="110" zoomScalePageLayoutView="0" workbookViewId="0" topLeftCell="A1">
      <selection activeCell="C78" sqref="C78"/>
    </sheetView>
  </sheetViews>
  <sheetFormatPr defaultColWidth="9.140625" defaultRowHeight="12"/>
  <cols>
    <col min="1" max="1" width="22.28125" style="0" customWidth="1"/>
    <col min="2" max="2" width="48.7109375" style="6" customWidth="1"/>
    <col min="3" max="3" width="17.7109375" style="6" customWidth="1"/>
    <col min="4" max="4" width="16.7109375" style="6" customWidth="1"/>
    <col min="5" max="5" width="16.00390625" style="6" customWidth="1"/>
    <col min="6" max="7" width="14.8515625" style="7" customWidth="1"/>
    <col min="8" max="8" width="8.421875" style="0" customWidth="1"/>
    <col min="9" max="9" width="7.421875" style="0" customWidth="1"/>
    <col min="10" max="10" width="11.7109375" style="0" bestFit="1" customWidth="1"/>
  </cols>
  <sheetData>
    <row r="1" spans="1:7" s="1" customFormat="1" ht="15.75">
      <c r="A1" s="61"/>
      <c r="B1" s="58" t="s">
        <v>122</v>
      </c>
      <c r="C1" s="58"/>
      <c r="D1" s="58"/>
      <c r="E1" s="58"/>
      <c r="F1" s="58"/>
      <c r="G1" s="18"/>
    </row>
    <row r="2" spans="1:7" s="1" customFormat="1" ht="15.75">
      <c r="A2" s="61"/>
      <c r="B2" s="58"/>
      <c r="C2" s="58"/>
      <c r="D2" s="58"/>
      <c r="E2" s="58"/>
      <c r="F2" s="58"/>
      <c r="G2" s="18"/>
    </row>
    <row r="3" spans="1:7" ht="46.5" customHeight="1">
      <c r="A3" s="61"/>
      <c r="B3" s="58"/>
      <c r="C3" s="58"/>
      <c r="D3" s="58"/>
      <c r="E3" s="58"/>
      <c r="F3" s="58"/>
      <c r="G3" s="18"/>
    </row>
    <row r="4" spans="1:7" s="1" customFormat="1" ht="11.25">
      <c r="A4" s="62"/>
      <c r="B4" s="6"/>
      <c r="C4" s="6"/>
      <c r="D4" s="6"/>
      <c r="E4" s="6"/>
      <c r="F4" s="9" t="s">
        <v>22</v>
      </c>
      <c r="G4" s="9"/>
    </row>
    <row r="5" spans="1:7" s="2" customFormat="1" ht="63" customHeight="1">
      <c r="A5" s="19" t="s">
        <v>49</v>
      </c>
      <c r="B5" s="20" t="s">
        <v>7</v>
      </c>
      <c r="C5" s="57" t="s">
        <v>123</v>
      </c>
      <c r="D5" s="56" t="s">
        <v>120</v>
      </c>
      <c r="E5" s="57" t="s">
        <v>124</v>
      </c>
      <c r="F5" s="20" t="s">
        <v>4</v>
      </c>
      <c r="G5" s="56" t="s">
        <v>121</v>
      </c>
    </row>
    <row r="6" spans="1:7" s="2" customFormat="1" ht="12" customHeigh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2" customFormat="1" ht="12" customHeight="1">
      <c r="A7" s="19"/>
      <c r="B7" s="59" t="s">
        <v>5</v>
      </c>
      <c r="C7" s="59"/>
      <c r="D7" s="60"/>
      <c r="E7" s="60"/>
      <c r="F7" s="60"/>
      <c r="G7" s="21"/>
    </row>
    <row r="8" spans="1:9" ht="11.25">
      <c r="A8" s="22"/>
      <c r="B8" s="23" t="s">
        <v>28</v>
      </c>
      <c r="C8" s="14">
        <f>SUM(C9:C25)</f>
        <v>27524.199999999993</v>
      </c>
      <c r="D8" s="14">
        <f>SUM(D9:D25)</f>
        <v>40719.2</v>
      </c>
      <c r="E8" s="14">
        <f>SUM(E9:E25)</f>
        <v>29243.500000000004</v>
      </c>
      <c r="F8" s="24">
        <f>E8/D8*100</f>
        <v>71.81747185602862</v>
      </c>
      <c r="G8" s="24">
        <f>E8/C8*100</f>
        <v>106.24650307729202</v>
      </c>
      <c r="H8" s="8"/>
      <c r="I8" s="8"/>
    </row>
    <row r="9" spans="1:10" ht="11.25">
      <c r="A9" s="22" t="s">
        <v>33</v>
      </c>
      <c r="B9" s="25" t="s">
        <v>9</v>
      </c>
      <c r="C9" s="25">
        <v>10949.8</v>
      </c>
      <c r="D9" s="11">
        <v>16838.9</v>
      </c>
      <c r="E9" s="10">
        <v>11365</v>
      </c>
      <c r="F9" s="24">
        <f aca="true" t="shared" si="0" ref="F9:F24">E9/D9*100</f>
        <v>67.49253217252907</v>
      </c>
      <c r="G9" s="24">
        <f aca="true" t="shared" si="1" ref="G9:G25">E9/C9*100</f>
        <v>103.79185007945351</v>
      </c>
      <c r="I9" s="4"/>
      <c r="J9" s="4"/>
    </row>
    <row r="10" spans="1:7" ht="25.5" customHeight="1">
      <c r="A10" s="22" t="s">
        <v>34</v>
      </c>
      <c r="B10" s="26" t="s">
        <v>10</v>
      </c>
      <c r="C10" s="36">
        <v>6782.5</v>
      </c>
      <c r="D10" s="11">
        <v>8609</v>
      </c>
      <c r="E10" s="10">
        <v>7504.3</v>
      </c>
      <c r="F10" s="24">
        <f t="shared" si="0"/>
        <v>87.1680799163666</v>
      </c>
      <c r="G10" s="24">
        <v>0</v>
      </c>
    </row>
    <row r="11" spans="1:7" ht="11.25">
      <c r="A11" s="22" t="s">
        <v>35</v>
      </c>
      <c r="B11" s="27" t="s">
        <v>11</v>
      </c>
      <c r="C11" s="27">
        <v>4762.9</v>
      </c>
      <c r="D11" s="11">
        <v>5971.6</v>
      </c>
      <c r="E11" s="10">
        <v>3862.2</v>
      </c>
      <c r="F11" s="24">
        <f t="shared" si="0"/>
        <v>64.67613369951101</v>
      </c>
      <c r="G11" s="24">
        <f t="shared" si="1"/>
        <v>81.08925234625963</v>
      </c>
    </row>
    <row r="12" spans="1:7" ht="10.5" customHeight="1">
      <c r="A12" s="22" t="s">
        <v>50</v>
      </c>
      <c r="B12" s="50" t="s">
        <v>13</v>
      </c>
      <c r="C12" s="27">
        <v>321.3</v>
      </c>
      <c r="D12" s="11">
        <v>437</v>
      </c>
      <c r="E12" s="10">
        <v>449</v>
      </c>
      <c r="F12" s="24">
        <f t="shared" si="0"/>
        <v>102.74599542334096</v>
      </c>
      <c r="G12" s="24">
        <f t="shared" si="1"/>
        <v>139.74478680361034</v>
      </c>
    </row>
    <row r="13" spans="1:7" ht="1.5" customHeight="1" hidden="1">
      <c r="A13" s="22"/>
      <c r="B13" s="26" t="s">
        <v>12</v>
      </c>
      <c r="C13" s="26"/>
      <c r="D13" s="11"/>
      <c r="E13" s="10"/>
      <c r="F13" s="24" t="e">
        <f t="shared" si="0"/>
        <v>#DIV/0!</v>
      </c>
      <c r="G13" s="24" t="e">
        <f t="shared" si="1"/>
        <v>#DIV/0!</v>
      </c>
    </row>
    <row r="14" spans="1:7" s="3" customFormat="1" ht="11.25" hidden="1">
      <c r="A14" s="28"/>
      <c r="B14" s="27" t="s">
        <v>13</v>
      </c>
      <c r="C14" s="27"/>
      <c r="D14" s="11"/>
      <c r="E14" s="10"/>
      <c r="F14" s="24" t="e">
        <f t="shared" si="0"/>
        <v>#DIV/0!</v>
      </c>
      <c r="G14" s="24" t="e">
        <f t="shared" si="1"/>
        <v>#DIV/0!</v>
      </c>
    </row>
    <row r="15" spans="1:7" ht="2.25" customHeight="1" hidden="1">
      <c r="A15" s="22"/>
      <c r="B15" s="27" t="s">
        <v>14</v>
      </c>
      <c r="C15" s="27"/>
      <c r="D15" s="11"/>
      <c r="E15" s="10"/>
      <c r="F15" s="24" t="e">
        <f t="shared" si="0"/>
        <v>#DIV/0!</v>
      </c>
      <c r="G15" s="24" t="e">
        <f t="shared" si="1"/>
        <v>#DIV/0!</v>
      </c>
    </row>
    <row r="16" spans="1:7" ht="35.25" customHeight="1">
      <c r="A16" s="22" t="s">
        <v>36</v>
      </c>
      <c r="B16" s="27" t="s">
        <v>15</v>
      </c>
      <c r="C16" s="37">
        <v>2964.3</v>
      </c>
      <c r="D16" s="11">
        <v>4129.1</v>
      </c>
      <c r="E16" s="10">
        <v>2529.8</v>
      </c>
      <c r="F16" s="24">
        <f t="shared" si="0"/>
        <v>61.267588578624874</v>
      </c>
      <c r="G16" s="24">
        <f t="shared" si="1"/>
        <v>85.34223931450933</v>
      </c>
    </row>
    <row r="17" spans="1:7" ht="22.5" hidden="1">
      <c r="A17" s="22"/>
      <c r="B17" s="27" t="s">
        <v>16</v>
      </c>
      <c r="C17" s="27"/>
      <c r="D17" s="11"/>
      <c r="E17" s="10"/>
      <c r="F17" s="24" t="e">
        <f t="shared" si="0"/>
        <v>#DIV/0!</v>
      </c>
      <c r="G17" s="24" t="e">
        <f t="shared" si="1"/>
        <v>#DIV/0!</v>
      </c>
    </row>
    <row r="18" spans="1:7" s="3" customFormat="1" ht="28.5" customHeight="1">
      <c r="A18" s="51" t="s">
        <v>51</v>
      </c>
      <c r="B18" s="50" t="s">
        <v>16</v>
      </c>
      <c r="C18" s="27">
        <v>72.5</v>
      </c>
      <c r="D18" s="11">
        <v>139</v>
      </c>
      <c r="E18" s="10">
        <v>151.4</v>
      </c>
      <c r="F18" s="24">
        <f t="shared" si="0"/>
        <v>108.92086330935251</v>
      </c>
      <c r="G18" s="24">
        <f t="shared" si="1"/>
        <v>208.82758620689654</v>
      </c>
    </row>
    <row r="19" spans="1:7" s="3" customFormat="1" ht="23.25" customHeight="1">
      <c r="A19" s="51" t="s">
        <v>52</v>
      </c>
      <c r="B19" s="50" t="s">
        <v>53</v>
      </c>
      <c r="C19" s="27">
        <v>301.1</v>
      </c>
      <c r="D19" s="11">
        <v>15</v>
      </c>
      <c r="E19" s="10">
        <v>57.2</v>
      </c>
      <c r="F19" s="24">
        <f t="shared" si="0"/>
        <v>381.33333333333337</v>
      </c>
      <c r="G19" s="24">
        <f t="shared" si="1"/>
        <v>18.997010959814016</v>
      </c>
    </row>
    <row r="20" spans="1:7" ht="23.25" customHeight="1">
      <c r="A20" s="22" t="s">
        <v>37</v>
      </c>
      <c r="B20" s="27" t="s">
        <v>17</v>
      </c>
      <c r="C20" s="38">
        <v>1081</v>
      </c>
      <c r="D20" s="11">
        <v>4167.2</v>
      </c>
      <c r="E20" s="10">
        <v>3032.7</v>
      </c>
      <c r="F20" s="24">
        <f t="shared" si="0"/>
        <v>72.77548473795355</v>
      </c>
      <c r="G20" s="24">
        <f t="shared" si="1"/>
        <v>280.54579093432005</v>
      </c>
    </row>
    <row r="21" spans="1:7" ht="11.25" hidden="1">
      <c r="A21" s="22"/>
      <c r="B21" s="27" t="s">
        <v>18</v>
      </c>
      <c r="C21" s="27"/>
      <c r="D21" s="11"/>
      <c r="E21" s="10"/>
      <c r="F21" s="24" t="e">
        <f t="shared" si="0"/>
        <v>#DIV/0!</v>
      </c>
      <c r="G21" s="24" t="e">
        <f t="shared" si="1"/>
        <v>#DIV/0!</v>
      </c>
    </row>
    <row r="22" spans="1:7" ht="11.25" hidden="1">
      <c r="A22" s="22"/>
      <c r="B22" s="27" t="s">
        <v>19</v>
      </c>
      <c r="C22" s="27"/>
      <c r="D22" s="11"/>
      <c r="E22" s="10"/>
      <c r="F22" s="24" t="e">
        <f t="shared" si="0"/>
        <v>#DIV/0!</v>
      </c>
      <c r="G22" s="24" t="e">
        <f t="shared" si="1"/>
        <v>#DIV/0!</v>
      </c>
    </row>
    <row r="23" spans="1:7" ht="11.25" hidden="1">
      <c r="A23" s="22"/>
      <c r="B23" s="27" t="s">
        <v>20</v>
      </c>
      <c r="C23" s="27"/>
      <c r="D23" s="11"/>
      <c r="E23" s="10"/>
      <c r="F23" s="24" t="e">
        <f t="shared" si="0"/>
        <v>#DIV/0!</v>
      </c>
      <c r="G23" s="24" t="e">
        <f t="shared" si="1"/>
        <v>#DIV/0!</v>
      </c>
    </row>
    <row r="24" spans="1:7" ht="11.25">
      <c r="A24" s="22" t="s">
        <v>54</v>
      </c>
      <c r="B24" s="50" t="s">
        <v>19</v>
      </c>
      <c r="C24" s="27">
        <v>285.6</v>
      </c>
      <c r="D24" s="11">
        <v>412.4</v>
      </c>
      <c r="E24" s="10">
        <v>291.9</v>
      </c>
      <c r="F24" s="24">
        <f t="shared" si="0"/>
        <v>70.7807953443259</v>
      </c>
      <c r="G24" s="24">
        <f t="shared" si="1"/>
        <v>102.20588235294117</v>
      </c>
    </row>
    <row r="25" spans="1:7" ht="11.25">
      <c r="A25" s="22" t="s">
        <v>55</v>
      </c>
      <c r="B25" s="50" t="s">
        <v>20</v>
      </c>
      <c r="C25" s="27">
        <v>3.2</v>
      </c>
      <c r="D25" s="11">
        <v>0</v>
      </c>
      <c r="E25" s="10">
        <v>0</v>
      </c>
      <c r="F25" s="24">
        <v>0</v>
      </c>
      <c r="G25" s="24">
        <f t="shared" si="1"/>
        <v>0</v>
      </c>
    </row>
    <row r="26" spans="1:9" ht="11.25">
      <c r="A26" s="22" t="s">
        <v>39</v>
      </c>
      <c r="B26" s="29" t="s">
        <v>29</v>
      </c>
      <c r="C26" s="40">
        <f>C27+C28</f>
        <v>118520.5</v>
      </c>
      <c r="D26" s="14">
        <f>D27+D28+D29+D30</f>
        <v>189286.5</v>
      </c>
      <c r="E26" s="14">
        <f>E27+E28+E29+E30</f>
        <v>133839.9</v>
      </c>
      <c r="F26" s="24">
        <f aca="true" t="shared" si="2" ref="F26:F31">E26/D26*100</f>
        <v>70.70757819495843</v>
      </c>
      <c r="G26" s="24">
        <f>E26/C26*100</f>
        <v>112.92552765133456</v>
      </c>
      <c r="H26" s="3"/>
      <c r="I26" s="8"/>
    </row>
    <row r="27" spans="1:7" ht="24" customHeight="1">
      <c r="A27" s="22"/>
      <c r="B27" s="27" t="s">
        <v>21</v>
      </c>
      <c r="C27" s="38">
        <v>118528.7</v>
      </c>
      <c r="D27" s="11">
        <v>189286.5</v>
      </c>
      <c r="E27" s="10">
        <v>133839.9</v>
      </c>
      <c r="F27" s="24">
        <f t="shared" si="2"/>
        <v>70.70757819495843</v>
      </c>
      <c r="G27" s="24">
        <f aca="true" t="shared" si="3" ref="G27:G72">E27/C27*100</f>
        <v>112.91771528752108</v>
      </c>
    </row>
    <row r="28" spans="1:7" ht="45.75" customHeight="1">
      <c r="A28" s="22"/>
      <c r="B28" s="30" t="s">
        <v>38</v>
      </c>
      <c r="C28" s="39">
        <v>-8.2</v>
      </c>
      <c r="D28" s="11">
        <v>0</v>
      </c>
      <c r="E28" s="10">
        <v>0</v>
      </c>
      <c r="F28" s="24" t="e">
        <f t="shared" si="2"/>
        <v>#DIV/0!</v>
      </c>
      <c r="G28" s="24">
        <f t="shared" si="3"/>
        <v>0</v>
      </c>
    </row>
    <row r="29" spans="1:7" ht="38.25" customHeight="1" hidden="1">
      <c r="A29" s="22"/>
      <c r="B29" s="27" t="s">
        <v>26</v>
      </c>
      <c r="C29" s="27"/>
      <c r="D29" s="11"/>
      <c r="E29" s="10"/>
      <c r="F29" s="24" t="e">
        <f t="shared" si="2"/>
        <v>#DIV/0!</v>
      </c>
      <c r="G29" s="24" t="e">
        <f t="shared" si="3"/>
        <v>#DIV/0!</v>
      </c>
    </row>
    <row r="30" spans="1:7" ht="0.75" customHeight="1" hidden="1">
      <c r="A30" s="22"/>
      <c r="B30" s="27" t="s">
        <v>27</v>
      </c>
      <c r="C30" s="27"/>
      <c r="D30" s="11"/>
      <c r="E30" s="10"/>
      <c r="F30" s="24" t="e">
        <f t="shared" si="2"/>
        <v>#DIV/0!</v>
      </c>
      <c r="G30" s="24" t="e">
        <f t="shared" si="3"/>
        <v>#DIV/0!</v>
      </c>
    </row>
    <row r="31" spans="1:10" ht="11.25">
      <c r="A31" s="22"/>
      <c r="B31" s="29" t="s">
        <v>30</v>
      </c>
      <c r="C31" s="40">
        <f>C8+C26</f>
        <v>146044.69999999998</v>
      </c>
      <c r="D31" s="40">
        <f>D8+D26</f>
        <v>230005.7</v>
      </c>
      <c r="E31" s="40">
        <f>E8+E26</f>
        <v>163083.4</v>
      </c>
      <c r="F31" s="24">
        <f t="shared" si="2"/>
        <v>70.90406889916206</v>
      </c>
      <c r="G31" s="24">
        <f t="shared" si="3"/>
        <v>111.6667705161502</v>
      </c>
      <c r="H31" s="8"/>
      <c r="I31" s="13"/>
      <c r="J31" s="1"/>
    </row>
    <row r="32" spans="1:10" ht="11.25">
      <c r="A32" s="22"/>
      <c r="B32" s="59" t="s">
        <v>1</v>
      </c>
      <c r="C32" s="59"/>
      <c r="D32" s="59"/>
      <c r="E32" s="59"/>
      <c r="F32" s="59"/>
      <c r="G32" s="24" t="s">
        <v>103</v>
      </c>
      <c r="I32" s="1"/>
      <c r="J32" s="1"/>
    </row>
    <row r="33" spans="1:10" ht="11.25">
      <c r="A33" s="41" t="s">
        <v>40</v>
      </c>
      <c r="B33" s="29" t="s">
        <v>0</v>
      </c>
      <c r="C33" s="15">
        <f>SUM(C34:C39)</f>
        <v>18182.6</v>
      </c>
      <c r="D33" s="15">
        <f>SUM(D34:D39)</f>
        <v>25454.9</v>
      </c>
      <c r="E33" s="15">
        <f>SUM(E34:E39)</f>
        <v>18292.7</v>
      </c>
      <c r="F33" s="44">
        <f>E33/D33*100</f>
        <v>71.86317762002601</v>
      </c>
      <c r="G33" s="24">
        <f t="shared" si="3"/>
        <v>100.60552396246962</v>
      </c>
      <c r="I33" s="1"/>
      <c r="J33" s="1"/>
    </row>
    <row r="34" spans="1:10" ht="33.75">
      <c r="A34" s="42" t="s">
        <v>112</v>
      </c>
      <c r="B34" s="43" t="s">
        <v>113</v>
      </c>
      <c r="C34" s="16">
        <v>719.4</v>
      </c>
      <c r="D34" s="16">
        <v>1148.4</v>
      </c>
      <c r="E34" s="16">
        <v>912.7</v>
      </c>
      <c r="F34" s="44">
        <f>E34/D34*100</f>
        <v>79.47579240682688</v>
      </c>
      <c r="G34" s="54">
        <f t="shared" si="3"/>
        <v>126.86961356686129</v>
      </c>
      <c r="I34" s="1"/>
      <c r="J34" s="1"/>
    </row>
    <row r="35" spans="1:10" ht="45">
      <c r="A35" s="42" t="s">
        <v>104</v>
      </c>
      <c r="B35" s="35" t="s">
        <v>105</v>
      </c>
      <c r="C35" s="16">
        <v>7231.2</v>
      </c>
      <c r="D35" s="16">
        <v>10616.5</v>
      </c>
      <c r="E35" s="16">
        <v>7643</v>
      </c>
      <c r="F35" s="44">
        <f>E35/D35*100</f>
        <v>71.99171101587152</v>
      </c>
      <c r="G35" s="54">
        <f t="shared" si="3"/>
        <v>105.69476712025667</v>
      </c>
      <c r="I35" s="1"/>
      <c r="J35" s="1"/>
    </row>
    <row r="36" spans="1:10" ht="11.25">
      <c r="A36" s="52" t="s">
        <v>118</v>
      </c>
      <c r="B36" s="35" t="s">
        <v>119</v>
      </c>
      <c r="C36" s="16">
        <v>0</v>
      </c>
      <c r="D36" s="16">
        <v>18.4</v>
      </c>
      <c r="E36" s="16">
        <v>17.4</v>
      </c>
      <c r="F36" s="44"/>
      <c r="G36" s="54"/>
      <c r="I36" s="1"/>
      <c r="J36" s="1"/>
    </row>
    <row r="37" spans="1:10" ht="33.75">
      <c r="A37" s="52" t="s">
        <v>106</v>
      </c>
      <c r="B37" s="35" t="s">
        <v>107</v>
      </c>
      <c r="C37" s="16">
        <v>2796.6</v>
      </c>
      <c r="D37" s="16">
        <v>4466.2</v>
      </c>
      <c r="E37" s="16">
        <v>2814.1</v>
      </c>
      <c r="F37" s="44">
        <f>E37/D37*100</f>
        <v>63.00882181720478</v>
      </c>
      <c r="G37" s="54">
        <f t="shared" si="3"/>
        <v>100.62575985124795</v>
      </c>
      <c r="I37" s="1"/>
      <c r="J37" s="1"/>
    </row>
    <row r="38" spans="1:10" ht="11.25">
      <c r="A38" s="52" t="s">
        <v>114</v>
      </c>
      <c r="B38" s="35" t="s">
        <v>115</v>
      </c>
      <c r="C38" s="16">
        <v>0</v>
      </c>
      <c r="D38" s="16">
        <v>100</v>
      </c>
      <c r="E38" s="16">
        <v>0</v>
      </c>
      <c r="F38" s="44">
        <f>E38/D38*100</f>
        <v>0</v>
      </c>
      <c r="G38" s="54" t="e">
        <f t="shared" si="3"/>
        <v>#DIV/0!</v>
      </c>
      <c r="I38" s="1"/>
      <c r="J38" s="1"/>
    </row>
    <row r="39" spans="1:10" ht="11.25">
      <c r="A39" s="42" t="s">
        <v>44</v>
      </c>
      <c r="B39" s="43" t="s">
        <v>45</v>
      </c>
      <c r="C39" s="43">
        <v>7435.4</v>
      </c>
      <c r="D39" s="16">
        <v>9105.4</v>
      </c>
      <c r="E39" s="16">
        <v>6905.5</v>
      </c>
      <c r="F39" s="44">
        <f aca="true" t="shared" si="4" ref="F39:F72">E39/D39*100</f>
        <v>75.83961165901553</v>
      </c>
      <c r="G39" s="54">
        <f t="shared" si="3"/>
        <v>92.8732818678215</v>
      </c>
      <c r="I39" s="1"/>
      <c r="J39" s="1"/>
    </row>
    <row r="40" spans="1:10" ht="22.5">
      <c r="A40" s="41" t="s">
        <v>58</v>
      </c>
      <c r="B40" s="29" t="s">
        <v>57</v>
      </c>
      <c r="C40" s="29">
        <f>SUM(C41:C41)</f>
        <v>778.6</v>
      </c>
      <c r="D40" s="29">
        <f>SUM(D41:D41)</f>
        <v>1149</v>
      </c>
      <c r="E40" s="29">
        <f>SUM(E41:E41)</f>
        <v>885.4</v>
      </c>
      <c r="F40" s="31">
        <f t="shared" si="4"/>
        <v>77.05831157528286</v>
      </c>
      <c r="G40" s="24">
        <f t="shared" si="3"/>
        <v>113.71692781916258</v>
      </c>
      <c r="I40" s="1"/>
      <c r="J40" s="1"/>
    </row>
    <row r="41" spans="1:10" ht="33.75">
      <c r="A41" s="42" t="s">
        <v>59</v>
      </c>
      <c r="B41" s="35" t="s">
        <v>60</v>
      </c>
      <c r="C41" s="43">
        <v>778.6</v>
      </c>
      <c r="D41" s="16">
        <v>1149</v>
      </c>
      <c r="E41" s="16">
        <v>885.4</v>
      </c>
      <c r="F41" s="44">
        <f t="shared" si="4"/>
        <v>77.05831157528286</v>
      </c>
      <c r="G41" s="54">
        <f t="shared" si="3"/>
        <v>113.71692781916258</v>
      </c>
      <c r="I41" s="1"/>
      <c r="J41" s="1"/>
    </row>
    <row r="42" spans="1:10" ht="11.25">
      <c r="A42" s="41" t="s">
        <v>41</v>
      </c>
      <c r="B42" s="29" t="s">
        <v>6</v>
      </c>
      <c r="C42" s="15">
        <f>SUM(C43:C45)</f>
        <v>4971.6</v>
      </c>
      <c r="D42" s="15">
        <f>SUM(D43:D45)</f>
        <v>17166.300000000003</v>
      </c>
      <c r="E42" s="15">
        <f>SUM(E43:E45)</f>
        <v>7684.9</v>
      </c>
      <c r="F42" s="31">
        <f t="shared" si="4"/>
        <v>44.767363963113766</v>
      </c>
      <c r="G42" s="24">
        <v>0</v>
      </c>
      <c r="I42" s="1"/>
      <c r="J42" s="1"/>
    </row>
    <row r="43" spans="1:10" ht="11.25">
      <c r="A43" s="42" t="s">
        <v>108</v>
      </c>
      <c r="B43" s="35" t="s">
        <v>109</v>
      </c>
      <c r="C43" s="16">
        <v>0</v>
      </c>
      <c r="D43" s="16">
        <v>44.6</v>
      </c>
      <c r="E43" s="16">
        <v>0</v>
      </c>
      <c r="F43" s="44">
        <f t="shared" si="4"/>
        <v>0</v>
      </c>
      <c r="G43" s="54">
        <v>0</v>
      </c>
      <c r="I43" s="1"/>
      <c r="J43" s="1"/>
    </row>
    <row r="44" spans="1:10" s="45" customFormat="1" ht="11.25">
      <c r="A44" s="42" t="s">
        <v>46</v>
      </c>
      <c r="B44" s="43" t="s">
        <v>47</v>
      </c>
      <c r="C44" s="16">
        <v>4971.6</v>
      </c>
      <c r="D44" s="16">
        <v>16304.7</v>
      </c>
      <c r="E44" s="16">
        <v>7631.4</v>
      </c>
      <c r="F44" s="44">
        <f t="shared" si="4"/>
        <v>46.80490901396529</v>
      </c>
      <c r="G44" s="54">
        <v>0</v>
      </c>
      <c r="I44" s="46"/>
      <c r="J44" s="46"/>
    </row>
    <row r="45" spans="1:10" s="45" customFormat="1" ht="11.25">
      <c r="A45" s="52" t="s">
        <v>110</v>
      </c>
      <c r="B45" s="35" t="s">
        <v>111</v>
      </c>
      <c r="C45" s="16">
        <v>0</v>
      </c>
      <c r="D45" s="16">
        <v>817</v>
      </c>
      <c r="E45" s="16">
        <v>53.5</v>
      </c>
      <c r="F45" s="44">
        <f t="shared" si="4"/>
        <v>6.548347613219094</v>
      </c>
      <c r="G45" s="54">
        <v>0</v>
      </c>
      <c r="I45" s="46"/>
      <c r="J45" s="46"/>
    </row>
    <row r="46" spans="1:10" ht="11.25">
      <c r="A46" s="41" t="s">
        <v>42</v>
      </c>
      <c r="B46" s="29" t="s">
        <v>8</v>
      </c>
      <c r="C46" s="15">
        <f>SUM(C47:C47)</f>
        <v>45.1</v>
      </c>
      <c r="D46" s="15">
        <f>SUM(D47:D47)</f>
        <v>31.9</v>
      </c>
      <c r="E46" s="15">
        <f>SUM(E47:E47)</f>
        <v>27.2</v>
      </c>
      <c r="F46" s="31">
        <f t="shared" si="4"/>
        <v>85.26645768025078</v>
      </c>
      <c r="G46" s="24">
        <v>0</v>
      </c>
      <c r="I46" s="1"/>
      <c r="J46" s="1"/>
    </row>
    <row r="47" spans="1:10" s="45" customFormat="1" ht="11.25">
      <c r="A47" s="52" t="s">
        <v>61</v>
      </c>
      <c r="B47" s="35" t="s">
        <v>62</v>
      </c>
      <c r="C47" s="43">
        <v>45.1</v>
      </c>
      <c r="D47" s="16">
        <v>31.9</v>
      </c>
      <c r="E47" s="16">
        <v>27.2</v>
      </c>
      <c r="F47" s="44">
        <f t="shared" si="4"/>
        <v>85.26645768025078</v>
      </c>
      <c r="G47" s="24">
        <v>0</v>
      </c>
      <c r="I47" s="46"/>
      <c r="J47" s="46"/>
    </row>
    <row r="48" spans="1:10" s="45" customFormat="1" ht="11.25">
      <c r="A48" s="41" t="s">
        <v>63</v>
      </c>
      <c r="B48" s="29" t="s">
        <v>56</v>
      </c>
      <c r="C48" s="47">
        <f>SUM(C49:C53)</f>
        <v>96030</v>
      </c>
      <c r="D48" s="47">
        <f>SUM(D49:D53)</f>
        <v>151173.59999999998</v>
      </c>
      <c r="E48" s="47">
        <f>SUM(E49:E53)</f>
        <v>106622.90000000001</v>
      </c>
      <c r="F48" s="31">
        <f t="shared" si="4"/>
        <v>70.5301057856663</v>
      </c>
      <c r="G48" s="24">
        <f t="shared" si="3"/>
        <v>111.0308237009268</v>
      </c>
      <c r="I48" s="46"/>
      <c r="J48" s="46"/>
    </row>
    <row r="49" spans="1:10" s="45" customFormat="1" ht="11.25">
      <c r="A49" s="52" t="s">
        <v>64</v>
      </c>
      <c r="B49" s="35" t="s">
        <v>65</v>
      </c>
      <c r="C49" s="48">
        <v>14787.9</v>
      </c>
      <c r="D49" s="16">
        <v>25853</v>
      </c>
      <c r="E49" s="16">
        <v>18092.9</v>
      </c>
      <c r="F49" s="44">
        <f t="shared" si="4"/>
        <v>69.98375430317564</v>
      </c>
      <c r="G49" s="54">
        <f t="shared" si="3"/>
        <v>122.34935318740324</v>
      </c>
      <c r="I49" s="46"/>
      <c r="J49" s="46"/>
    </row>
    <row r="50" spans="1:10" s="45" customFormat="1" ht="11.25">
      <c r="A50" s="52" t="s">
        <v>66</v>
      </c>
      <c r="B50" s="35" t="s">
        <v>67</v>
      </c>
      <c r="C50" s="48">
        <v>69481.3</v>
      </c>
      <c r="D50" s="16">
        <v>105773.8</v>
      </c>
      <c r="E50" s="16">
        <v>74359.7</v>
      </c>
      <c r="F50" s="44">
        <f t="shared" si="4"/>
        <v>70.30067937428738</v>
      </c>
      <c r="G50" s="54">
        <f t="shared" si="3"/>
        <v>107.02116972480364</v>
      </c>
      <c r="I50" s="46"/>
      <c r="J50" s="46"/>
    </row>
    <row r="51" spans="1:10" s="45" customFormat="1" ht="11.25">
      <c r="A51" s="52" t="s">
        <v>116</v>
      </c>
      <c r="B51" s="35" t="s">
        <v>117</v>
      </c>
      <c r="C51" s="48">
        <v>6623.2</v>
      </c>
      <c r="D51" s="16">
        <v>12403.4</v>
      </c>
      <c r="E51" s="16">
        <v>9002.2</v>
      </c>
      <c r="F51" s="44">
        <f t="shared" si="4"/>
        <v>72.57848654401214</v>
      </c>
      <c r="G51" s="54"/>
      <c r="I51" s="46"/>
      <c r="J51" s="46"/>
    </row>
    <row r="52" spans="1:10" s="45" customFormat="1" ht="11.25">
      <c r="A52" s="52" t="s">
        <v>68</v>
      </c>
      <c r="B52" s="35" t="s">
        <v>69</v>
      </c>
      <c r="C52" s="48">
        <v>111.5</v>
      </c>
      <c r="D52" s="16">
        <v>186</v>
      </c>
      <c r="E52" s="16">
        <v>95.5</v>
      </c>
      <c r="F52" s="44">
        <f t="shared" si="4"/>
        <v>51.344086021505376</v>
      </c>
      <c r="G52" s="54">
        <f t="shared" si="3"/>
        <v>85.65022421524664</v>
      </c>
      <c r="I52" s="46"/>
      <c r="J52" s="46"/>
    </row>
    <row r="53" spans="1:10" s="45" customFormat="1" ht="11.25">
      <c r="A53" s="52" t="s">
        <v>70</v>
      </c>
      <c r="B53" s="35" t="s">
        <v>71</v>
      </c>
      <c r="C53" s="48">
        <v>5026.1</v>
      </c>
      <c r="D53" s="16">
        <v>6957.4</v>
      </c>
      <c r="E53" s="16">
        <v>5072.6</v>
      </c>
      <c r="F53" s="44">
        <f t="shared" si="4"/>
        <v>72.90942018570156</v>
      </c>
      <c r="G53" s="54">
        <f t="shared" si="3"/>
        <v>100.92517060941884</v>
      </c>
      <c r="I53" s="46"/>
      <c r="J53" s="46"/>
    </row>
    <row r="54" spans="1:10" s="45" customFormat="1" ht="11.25">
      <c r="A54" s="41" t="s">
        <v>72</v>
      </c>
      <c r="B54" s="29" t="s">
        <v>73</v>
      </c>
      <c r="C54" s="47">
        <f>SUM(C55:C56)</f>
        <v>18424</v>
      </c>
      <c r="D54" s="47">
        <f>SUM(D55:D56)</f>
        <v>26822.5</v>
      </c>
      <c r="E54" s="47">
        <f>SUM(E55:E56)</f>
        <v>17915.9</v>
      </c>
      <c r="F54" s="31">
        <f t="shared" si="4"/>
        <v>66.79429583372169</v>
      </c>
      <c r="G54" s="24">
        <f t="shared" si="3"/>
        <v>97.24218410768563</v>
      </c>
      <c r="I54" s="46"/>
      <c r="J54" s="46"/>
    </row>
    <row r="55" spans="1:10" s="45" customFormat="1" ht="11.25">
      <c r="A55" s="52" t="s">
        <v>74</v>
      </c>
      <c r="B55" s="35" t="s">
        <v>75</v>
      </c>
      <c r="C55" s="48">
        <v>17276.7</v>
      </c>
      <c r="D55" s="16">
        <v>21972</v>
      </c>
      <c r="E55" s="16">
        <v>14592.1</v>
      </c>
      <c r="F55" s="44">
        <f t="shared" si="4"/>
        <v>66.41225195703623</v>
      </c>
      <c r="G55" s="54">
        <f t="shared" si="3"/>
        <v>84.46115288220551</v>
      </c>
      <c r="I55" s="46"/>
      <c r="J55" s="46"/>
    </row>
    <row r="56" spans="1:10" s="45" customFormat="1" ht="22.5">
      <c r="A56" s="52" t="s">
        <v>76</v>
      </c>
      <c r="B56" s="35" t="s">
        <v>77</v>
      </c>
      <c r="C56" s="48">
        <v>1147.3</v>
      </c>
      <c r="D56" s="16">
        <v>4850.5</v>
      </c>
      <c r="E56" s="16">
        <v>3323.8</v>
      </c>
      <c r="F56" s="44">
        <f t="shared" si="4"/>
        <v>68.52489434078961</v>
      </c>
      <c r="G56" s="54">
        <f t="shared" si="3"/>
        <v>289.706266887475</v>
      </c>
      <c r="I56" s="46"/>
      <c r="J56" s="46"/>
    </row>
    <row r="57" spans="1:10" s="45" customFormat="1" ht="11.25">
      <c r="A57" s="41" t="s">
        <v>78</v>
      </c>
      <c r="B57" s="29" t="s">
        <v>79</v>
      </c>
      <c r="C57" s="47">
        <f>SUM(C58:C60)</f>
        <v>2290.4</v>
      </c>
      <c r="D57" s="47">
        <f>SUM(D58:D60)</f>
        <v>4334.299999999999</v>
      </c>
      <c r="E57" s="47">
        <f>SUM(E58:E60)</f>
        <v>2345.7</v>
      </c>
      <c r="F57" s="31">
        <f t="shared" si="4"/>
        <v>54.119465657660996</v>
      </c>
      <c r="G57" s="24">
        <f t="shared" si="3"/>
        <v>102.41442542787284</v>
      </c>
      <c r="I57" s="46"/>
      <c r="J57" s="46"/>
    </row>
    <row r="58" spans="1:10" s="45" customFormat="1" ht="11.25">
      <c r="A58" s="42" t="s">
        <v>80</v>
      </c>
      <c r="B58" s="35" t="s">
        <v>81</v>
      </c>
      <c r="C58" s="48">
        <v>324.6</v>
      </c>
      <c r="D58" s="16">
        <v>892.7</v>
      </c>
      <c r="E58" s="16">
        <v>751.3</v>
      </c>
      <c r="F58" s="44">
        <v>0</v>
      </c>
      <c r="G58" s="54">
        <f t="shared" si="3"/>
        <v>231.4540973505853</v>
      </c>
      <c r="I58" s="46"/>
      <c r="J58" s="46"/>
    </row>
    <row r="59" spans="1:10" s="45" customFormat="1" ht="11.25">
      <c r="A59" s="42" t="s">
        <v>82</v>
      </c>
      <c r="B59" s="35" t="s">
        <v>83</v>
      </c>
      <c r="C59" s="48">
        <v>1743</v>
      </c>
      <c r="D59" s="16">
        <v>3146.7</v>
      </c>
      <c r="E59" s="16">
        <v>1348.6</v>
      </c>
      <c r="F59" s="44">
        <f t="shared" si="4"/>
        <v>42.85759684749102</v>
      </c>
      <c r="G59" s="54">
        <f t="shared" si="3"/>
        <v>77.37234652897304</v>
      </c>
      <c r="I59" s="46"/>
      <c r="J59" s="46"/>
    </row>
    <row r="60" spans="1:10" s="45" customFormat="1" ht="11.25">
      <c r="A60" s="52" t="s">
        <v>84</v>
      </c>
      <c r="B60" s="35" t="s">
        <v>85</v>
      </c>
      <c r="C60" s="48">
        <v>222.8</v>
      </c>
      <c r="D60" s="16">
        <v>294.9</v>
      </c>
      <c r="E60" s="16">
        <v>245.8</v>
      </c>
      <c r="F60" s="44">
        <f t="shared" si="4"/>
        <v>83.35028823329942</v>
      </c>
      <c r="G60" s="54">
        <f t="shared" si="3"/>
        <v>110.32315978456015</v>
      </c>
      <c r="I60" s="46"/>
      <c r="J60" s="46"/>
    </row>
    <row r="61" spans="1:10" s="45" customFormat="1" ht="11.25">
      <c r="A61" s="41" t="s">
        <v>86</v>
      </c>
      <c r="B61" s="29" t="s">
        <v>87</v>
      </c>
      <c r="C61" s="47">
        <f>SUM(C62:C63)</f>
        <v>3489.9</v>
      </c>
      <c r="D61" s="55">
        <f>SUM(D62:D63)</f>
        <v>5274.5</v>
      </c>
      <c r="E61" s="55">
        <f>SUM(E62:E63)</f>
        <v>4230.8</v>
      </c>
      <c r="F61" s="31">
        <f t="shared" si="4"/>
        <v>80.21234240212343</v>
      </c>
      <c r="G61" s="24">
        <f t="shared" si="3"/>
        <v>121.22983466574975</v>
      </c>
      <c r="I61" s="46"/>
      <c r="J61" s="46"/>
    </row>
    <row r="62" spans="1:10" s="45" customFormat="1" ht="11.25">
      <c r="A62" s="52" t="s">
        <v>88</v>
      </c>
      <c r="B62" s="35" t="s">
        <v>89</v>
      </c>
      <c r="C62" s="48">
        <v>3479.9</v>
      </c>
      <c r="D62" s="16">
        <v>5264.5</v>
      </c>
      <c r="E62" s="16">
        <v>4230.8</v>
      </c>
      <c r="F62" s="44">
        <f t="shared" si="4"/>
        <v>80.36470699971507</v>
      </c>
      <c r="G62" s="54">
        <f t="shared" si="3"/>
        <v>121.57820627029511</v>
      </c>
      <c r="I62" s="46"/>
      <c r="J62" s="46"/>
    </row>
    <row r="63" spans="1:10" s="45" customFormat="1" ht="11.25">
      <c r="A63" s="52" t="s">
        <v>90</v>
      </c>
      <c r="B63" s="35" t="s">
        <v>91</v>
      </c>
      <c r="C63" s="48">
        <v>10</v>
      </c>
      <c r="D63" s="16">
        <v>10</v>
      </c>
      <c r="E63" s="16">
        <v>0</v>
      </c>
      <c r="F63" s="44">
        <f t="shared" si="4"/>
        <v>0</v>
      </c>
      <c r="G63" s="54">
        <f t="shared" si="3"/>
        <v>0</v>
      </c>
      <c r="I63" s="46"/>
      <c r="J63" s="46"/>
    </row>
    <row r="64" spans="1:10" s="45" customFormat="1" ht="11.25">
      <c r="A64" s="41" t="s">
        <v>92</v>
      </c>
      <c r="B64" s="29" t="s">
        <v>93</v>
      </c>
      <c r="C64" s="47">
        <f>C65</f>
        <v>300</v>
      </c>
      <c r="D64" s="47">
        <f>D65</f>
        <v>470</v>
      </c>
      <c r="E64" s="47">
        <f>E65</f>
        <v>470</v>
      </c>
      <c r="F64" s="31">
        <f t="shared" si="4"/>
        <v>100</v>
      </c>
      <c r="G64" s="24">
        <f t="shared" si="3"/>
        <v>156.66666666666666</v>
      </c>
      <c r="I64" s="46"/>
      <c r="J64" s="46"/>
    </row>
    <row r="65" spans="1:10" s="45" customFormat="1" ht="11.25">
      <c r="A65" s="52" t="s">
        <v>94</v>
      </c>
      <c r="B65" s="35" t="s">
        <v>95</v>
      </c>
      <c r="C65" s="48">
        <v>300</v>
      </c>
      <c r="D65" s="16">
        <v>470</v>
      </c>
      <c r="E65" s="16">
        <v>470</v>
      </c>
      <c r="F65" s="44">
        <f t="shared" si="4"/>
        <v>100</v>
      </c>
      <c r="G65" s="54">
        <f t="shared" si="3"/>
        <v>156.66666666666666</v>
      </c>
      <c r="I65" s="46"/>
      <c r="J65" s="46"/>
    </row>
    <row r="66" spans="1:10" s="45" customFormat="1" ht="22.5">
      <c r="A66" s="41" t="s">
        <v>96</v>
      </c>
      <c r="B66" s="29" t="s">
        <v>97</v>
      </c>
      <c r="C66" s="15">
        <f>C67</f>
        <v>7.8</v>
      </c>
      <c r="D66" s="15">
        <f>D67</f>
        <v>3</v>
      </c>
      <c r="E66" s="15">
        <f>E67</f>
        <v>0</v>
      </c>
      <c r="F66" s="31">
        <f>E66/D66*100</f>
        <v>0</v>
      </c>
      <c r="G66" s="24">
        <v>0</v>
      </c>
      <c r="I66" s="46"/>
      <c r="J66" s="46"/>
    </row>
    <row r="67" spans="1:10" s="45" customFormat="1" ht="22.5">
      <c r="A67" s="52" t="s">
        <v>98</v>
      </c>
      <c r="B67" s="35" t="s">
        <v>99</v>
      </c>
      <c r="C67" s="47">
        <v>7.8</v>
      </c>
      <c r="D67" s="16">
        <v>3</v>
      </c>
      <c r="E67" s="16">
        <v>0</v>
      </c>
      <c r="F67" s="44">
        <f t="shared" si="4"/>
        <v>0</v>
      </c>
      <c r="G67" s="54">
        <v>0</v>
      </c>
      <c r="I67" s="46"/>
      <c r="J67" s="46"/>
    </row>
    <row r="68" spans="1:10" ht="22.5">
      <c r="A68" s="41" t="s">
        <v>43</v>
      </c>
      <c r="B68" s="29" t="s">
        <v>31</v>
      </c>
      <c r="C68" s="47">
        <f>SUM(C69:C70)</f>
        <v>814.0999999999999</v>
      </c>
      <c r="D68" s="47">
        <f>SUM(D69:D70)</f>
        <v>1308.3</v>
      </c>
      <c r="E68" s="47">
        <f>SUM(E69:E70)</f>
        <v>982.6</v>
      </c>
      <c r="F68" s="31">
        <f t="shared" si="4"/>
        <v>75.10509821906291</v>
      </c>
      <c r="G68" s="24">
        <f t="shared" si="3"/>
        <v>120.69770298489131</v>
      </c>
      <c r="I68" s="1"/>
      <c r="J68" s="1"/>
    </row>
    <row r="69" spans="1:10" ht="11.25">
      <c r="A69" s="42" t="s">
        <v>100</v>
      </c>
      <c r="B69" s="43" t="s">
        <v>101</v>
      </c>
      <c r="C69" s="48">
        <v>486.2</v>
      </c>
      <c r="D69" s="16">
        <v>886.8</v>
      </c>
      <c r="E69" s="16">
        <v>666.5</v>
      </c>
      <c r="F69" s="44">
        <f t="shared" si="4"/>
        <v>75.15787099684258</v>
      </c>
      <c r="G69" s="54">
        <f t="shared" si="3"/>
        <v>137.08350473056356</v>
      </c>
      <c r="I69" s="1"/>
      <c r="J69" s="1"/>
    </row>
    <row r="70" spans="1:10" s="45" customFormat="1" ht="22.5">
      <c r="A70" s="42" t="s">
        <v>48</v>
      </c>
      <c r="B70" s="35" t="s">
        <v>102</v>
      </c>
      <c r="C70" s="48">
        <v>327.9</v>
      </c>
      <c r="D70" s="16">
        <v>421.5</v>
      </c>
      <c r="E70" s="16">
        <v>316.1</v>
      </c>
      <c r="F70" s="44">
        <f t="shared" si="4"/>
        <v>74.99406880189798</v>
      </c>
      <c r="G70" s="54">
        <f t="shared" si="3"/>
        <v>96.40134187252212</v>
      </c>
      <c r="I70" s="46"/>
      <c r="J70" s="46"/>
    </row>
    <row r="71" spans="1:10" ht="11.25">
      <c r="A71" s="22"/>
      <c r="B71" s="29" t="s">
        <v>30</v>
      </c>
      <c r="C71" s="53">
        <f>C33+C40+C42+C46+C48+C54+C57+C61+C64+C66+C68</f>
        <v>145334.09999999998</v>
      </c>
      <c r="D71" s="53">
        <f>D33+D40+D42+D46+D48+D54+D57+D61+D64+D66+D68</f>
        <v>233188.29999999996</v>
      </c>
      <c r="E71" s="53">
        <f>E33+E40+E42+E46+E48+E54+E57+E61+E64+E66+E68</f>
        <v>159458.1</v>
      </c>
      <c r="F71" s="31">
        <f t="shared" si="4"/>
        <v>68.38168981891461</v>
      </c>
      <c r="G71" s="24">
        <f t="shared" si="3"/>
        <v>109.71829735760569</v>
      </c>
      <c r="H71" s="8"/>
      <c r="I71" s="13"/>
      <c r="J71" s="1"/>
    </row>
    <row r="72" spans="1:10" ht="22.5">
      <c r="A72" s="22"/>
      <c r="B72" s="29" t="s">
        <v>23</v>
      </c>
      <c r="C72" s="49">
        <f>C31-C71</f>
        <v>710.6000000000058</v>
      </c>
      <c r="D72" s="15">
        <f>D31-D71</f>
        <v>-3182.5999999999476</v>
      </c>
      <c r="E72" s="15">
        <f>E31-E71</f>
        <v>3625.2999999999884</v>
      </c>
      <c r="F72" s="31">
        <f t="shared" si="4"/>
        <v>-113.91001068309082</v>
      </c>
      <c r="G72" s="24">
        <f t="shared" si="3"/>
        <v>510.1745004221726</v>
      </c>
      <c r="H72" s="8"/>
      <c r="I72" s="12"/>
      <c r="J72" s="4"/>
    </row>
    <row r="73" spans="1:7" ht="11.25">
      <c r="A73" s="22"/>
      <c r="B73" s="59" t="s">
        <v>32</v>
      </c>
      <c r="C73" s="59"/>
      <c r="D73" s="59"/>
      <c r="E73" s="59"/>
      <c r="F73" s="59"/>
      <c r="G73" s="20"/>
    </row>
    <row r="74" spans="1:7" s="5" customFormat="1" ht="22.5">
      <c r="A74" s="34"/>
      <c r="B74" s="32" t="s">
        <v>24</v>
      </c>
      <c r="C74" s="32"/>
      <c r="D74" s="17"/>
      <c r="E74" s="17"/>
      <c r="F74" s="33"/>
      <c r="G74" s="33"/>
    </row>
    <row r="75" spans="1:7" ht="25.5" customHeight="1">
      <c r="A75" s="22"/>
      <c r="B75" s="35" t="s">
        <v>25</v>
      </c>
      <c r="C75" s="35"/>
      <c r="D75" s="17"/>
      <c r="E75" s="17"/>
      <c r="F75" s="33"/>
      <c r="G75" s="33"/>
    </row>
    <row r="76" spans="1:7" s="5" customFormat="1" ht="22.5">
      <c r="A76" s="34"/>
      <c r="B76" s="32" t="s">
        <v>2</v>
      </c>
      <c r="C76" s="32"/>
      <c r="D76" s="17"/>
      <c r="E76" s="17"/>
      <c r="F76" s="33"/>
      <c r="G76" s="33"/>
    </row>
    <row r="77" spans="1:7" s="5" customFormat="1" ht="22.5">
      <c r="A77" s="34"/>
      <c r="B77" s="32" t="s">
        <v>3</v>
      </c>
      <c r="C77" s="17">
        <v>-710.6</v>
      </c>
      <c r="D77" s="16">
        <v>3182.6</v>
      </c>
      <c r="E77" s="17">
        <v>-3625.3</v>
      </c>
      <c r="F77" s="33"/>
      <c r="G77" s="33"/>
    </row>
    <row r="78" spans="1:7" ht="11.25">
      <c r="A78" s="22"/>
      <c r="B78" s="29" t="s">
        <v>30</v>
      </c>
      <c r="C78" s="15">
        <f>SUM(C74:C77)</f>
        <v>-710.6</v>
      </c>
      <c r="D78" s="15">
        <f>SUM(D74:D77)</f>
        <v>3182.6</v>
      </c>
      <c r="E78" s="15">
        <f>SUM(E74:E77)</f>
        <v>-3625.3</v>
      </c>
      <c r="F78" s="31"/>
      <c r="G78" s="31"/>
    </row>
  </sheetData>
  <sheetProtection/>
  <mergeCells count="5">
    <mergeCell ref="B1:F3"/>
    <mergeCell ref="B7:F7"/>
    <mergeCell ref="B32:F32"/>
    <mergeCell ref="B73:F73"/>
    <mergeCell ref="A1:A4"/>
  </mergeCells>
  <printOptions horizontalCentered="1"/>
  <pageMargins left="0.5905511811023623" right="0.3937007874015748" top="0.5511811023622047" bottom="0.5905511811023623" header="0.5905511811023623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2018-07-06T06:44:19Z</cp:lastPrinted>
  <dcterms:created xsi:type="dcterms:W3CDTF">2009-04-17T07:03:32Z</dcterms:created>
  <dcterms:modified xsi:type="dcterms:W3CDTF">2018-10-19T06:48:39Z</dcterms:modified>
  <cp:category/>
  <cp:version/>
  <cp:contentType/>
  <cp:contentStatus/>
</cp:coreProperties>
</file>